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95" tabRatio="900" activeTab="2"/>
  </bookViews>
  <sheets>
    <sheet name="合计" sheetId="1" r:id="rId1"/>
    <sheet name="监控 " sheetId="2" r:id="rId2"/>
    <sheet name="门禁" sheetId="3" r:id="rId3"/>
    <sheet name="停车场" sheetId="4" r:id="rId4"/>
    <sheet name="监控室" sheetId="5" r:id="rId5"/>
    <sheet name="综合管道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DT_L">#REF!</definedName>
    <definedName name="ADT_N">#REF!</definedName>
    <definedName name="ADT_NL_Contact">#REF!</definedName>
    <definedName name="ADTLoad">8%</definedName>
    <definedName name="AF">#REF!</definedName>
    <definedName name="casi">#REF!</definedName>
    <definedName name="DLRtoCAD">1.4</definedName>
    <definedName name="ETC">#REF!</definedName>
    <definedName name="Fidelity">#REF!</definedName>
    <definedName name="Ford">#REF!</definedName>
    <definedName name="GE">#REF!</definedName>
    <definedName name="GR">#REF!</definedName>
    <definedName name="GT">#REF!</definedName>
    <definedName name="GY">#REF!</definedName>
    <definedName name="IBM">#REF!</definedName>
    <definedName name="List">#REF!</definedName>
    <definedName name="Net_A">#REF!</definedName>
    <definedName name="Net_A_Contact">#REF!</definedName>
    <definedName name="OEM_Contact">#REF!</definedName>
    <definedName name="PC">'[3]p2'!$D$36</definedName>
    <definedName name="_xlnm.Print_Area" localSheetId="1">'监控 '!$A$1:$I$41</definedName>
    <definedName name="_xlnm.Print_Area" localSheetId="4">'监控室'!$A$1:$I$17</definedName>
    <definedName name="Printer">'[3]p2'!$D$37</definedName>
    <definedName name="QC">#REF!</definedName>
    <definedName name="QD">#REF!</definedName>
    <definedName name="QW">#REF!</definedName>
    <definedName name="QWEQ">#REF!</definedName>
    <definedName name="Siemens">#REF!</definedName>
    <definedName name="T_MCE3">#REF!</definedName>
    <definedName name="tp2005">'[5]Tecom 2005 TP'!$A$12:$T$147</definedName>
    <definedName name="UPS">#REF!</definedName>
    <definedName name="US">'[6]US'!$A:$B</definedName>
    <definedName name="Wachovia">#REF!</definedName>
    <definedName name="WE">#REF!</definedName>
    <definedName name="XD505_XBS">'[3]p2'!$D$25</definedName>
    <definedName name="XPC500">'[3]p2'!$D$24</definedName>
  </definedNames>
  <calcPr fullCalcOnLoad="1"/>
</workbook>
</file>

<file path=xl/sharedStrings.xml><?xml version="1.0" encoding="utf-8"?>
<sst xmlns="http://schemas.openxmlformats.org/spreadsheetml/2006/main" count="433" uniqueCount="216">
  <si>
    <t>新海新区（06-01地块）城市综合体商务办公楼智能化系统工程报价总表</t>
  </si>
  <si>
    <t>序号</t>
  </si>
  <si>
    <t>系统名称</t>
  </si>
  <si>
    <t>工程报价</t>
  </si>
  <si>
    <t>备注</t>
  </si>
  <si>
    <t>网络高清监控系统（含地下室）</t>
  </si>
  <si>
    <t>门禁系统</t>
  </si>
  <si>
    <t>远距离停车场管理系统</t>
  </si>
  <si>
    <t>监控室</t>
  </si>
  <si>
    <t>综合管道</t>
  </si>
  <si>
    <t>工程总价</t>
  </si>
  <si>
    <t>连云港天时电子工程有限公司</t>
  </si>
  <si>
    <t>2016.2.14</t>
  </si>
  <si>
    <t>一、网络高清监控系统配置清单及报价</t>
  </si>
  <si>
    <t>[货币单位：元（人民币)]</t>
  </si>
  <si>
    <t>产品名称</t>
  </si>
  <si>
    <t>型号</t>
  </si>
  <si>
    <t>品牌</t>
  </si>
  <si>
    <t>数量</t>
  </si>
  <si>
    <t>单位</t>
  </si>
  <si>
    <t>单价</t>
  </si>
  <si>
    <t>小计</t>
  </si>
  <si>
    <t>130万1/3" CMOS 日夜型网络摄像机</t>
  </si>
  <si>
    <t>DS-2CD3210D-I5</t>
  </si>
  <si>
    <t>海康威视</t>
  </si>
  <si>
    <t>台</t>
  </si>
  <si>
    <t>地面10台、地下室42台、楼内15台</t>
  </si>
  <si>
    <t>130万1/3" CMOS 半球网络摄像机</t>
  </si>
  <si>
    <t>DS-2CD2510FD</t>
  </si>
  <si>
    <t>吸顶安装</t>
  </si>
  <si>
    <t>12V电源</t>
  </si>
  <si>
    <t>12V2A</t>
  </si>
  <si>
    <t>配套</t>
  </si>
  <si>
    <t>支架</t>
  </si>
  <si>
    <t>壁装</t>
  </si>
  <si>
    <t>电梯专用摄像机（含电源）</t>
  </si>
  <si>
    <t> DS-2CS54A1P-IRS</t>
  </si>
  <si>
    <t>电梯轿厢,电梯井内视频线缆由电梯厂家提供</t>
  </si>
  <si>
    <t>热镀锌立杆（含基础）</t>
  </si>
  <si>
    <t>3.5米</t>
  </si>
  <si>
    <t>常州</t>
  </si>
  <si>
    <t>根</t>
  </si>
  <si>
    <t>热镀锌喷塑，含地笼。</t>
  </si>
  <si>
    <t>高清数字硬盘录像机</t>
  </si>
  <si>
    <t>DS-8632N-I8</t>
  </si>
  <si>
    <t>16路数字硬盘录像机</t>
  </si>
  <si>
    <t>DS-7816HW-E1/M</t>
  </si>
  <si>
    <t>全16路D1格式</t>
  </si>
  <si>
    <t>专用硬盘</t>
  </si>
  <si>
    <t>3T</t>
  </si>
  <si>
    <t>希捷</t>
  </si>
  <si>
    <t>块</t>
  </si>
  <si>
    <t>42寸监视器</t>
  </si>
  <si>
    <t>42寸</t>
  </si>
  <si>
    <t>中创美</t>
  </si>
  <si>
    <t>22寸监视器</t>
  </si>
  <si>
    <t>22寸</t>
  </si>
  <si>
    <t>液晶显示器</t>
  </si>
  <si>
    <t>21.5寸</t>
  </si>
  <si>
    <t>AOC</t>
  </si>
  <si>
    <t>切换器</t>
  </si>
  <si>
    <t>8口</t>
  </si>
  <si>
    <t>国产</t>
  </si>
  <si>
    <t>操作控制台（见CAD图）</t>
  </si>
  <si>
    <t>铁质</t>
  </si>
  <si>
    <t>定制</t>
  </si>
  <si>
    <t>套</t>
  </si>
  <si>
    <t>电视墙（见CAD图）</t>
  </si>
  <si>
    <t>9孔</t>
  </si>
  <si>
    <t>框板2.0，面板1.0热镀锌喷塑。</t>
  </si>
  <si>
    <t>解码器</t>
  </si>
  <si>
    <r>
      <t>DS-641</t>
    </r>
    <r>
      <rPr>
        <sz val="10"/>
        <rFont val="宋体"/>
        <family val="0"/>
      </rPr>
      <t>6</t>
    </r>
    <r>
      <rPr>
        <sz val="10"/>
        <rFont val="宋体"/>
        <family val="0"/>
      </rPr>
      <t>HD-T</t>
    </r>
  </si>
  <si>
    <t>三维键盘</t>
  </si>
  <si>
    <t>DS-1100K</t>
  </si>
  <si>
    <t>电源线（防水防腐）</t>
  </si>
  <si>
    <t>RVV2*2.5</t>
  </si>
  <si>
    <t>扬州永诚</t>
  </si>
  <si>
    <t>米</t>
  </si>
  <si>
    <t>RVV2*1.0</t>
  </si>
  <si>
    <t>网线（防水防腐）</t>
  </si>
  <si>
    <t>UTP-5</t>
  </si>
  <si>
    <t>光纤</t>
  </si>
  <si>
    <r>
      <t>2</t>
    </r>
    <r>
      <rPr>
        <sz val="10"/>
        <rFont val="宋体"/>
        <family val="0"/>
      </rPr>
      <t>4</t>
    </r>
    <r>
      <rPr>
        <sz val="10"/>
        <rFont val="宋体"/>
        <family val="0"/>
      </rPr>
      <t>芯</t>
    </r>
  </si>
  <si>
    <t>国标</t>
  </si>
  <si>
    <t>交换机</t>
  </si>
  <si>
    <t>TL-SF1008+</t>
  </si>
  <si>
    <t>TPLINK</t>
  </si>
  <si>
    <t>TL-SF1016</t>
  </si>
  <si>
    <t>S3600V2 28TP-SI</t>
  </si>
  <si>
    <t>华三</t>
  </si>
  <si>
    <t>放置于监控中心</t>
  </si>
  <si>
    <t>光纤收发器</t>
  </si>
  <si>
    <t>TER860S</t>
  </si>
  <si>
    <t>腾达</t>
  </si>
  <si>
    <t>对</t>
  </si>
  <si>
    <t>熔接盒</t>
  </si>
  <si>
    <t>个</t>
  </si>
  <si>
    <t>16口</t>
  </si>
  <si>
    <t>室内设备箱</t>
  </si>
  <si>
    <t>室外设备箱（不锈钢）</t>
  </si>
  <si>
    <t>根定制</t>
  </si>
  <si>
    <t>光纤跳线</t>
  </si>
  <si>
    <t>1.5米</t>
  </si>
  <si>
    <t>插排</t>
  </si>
  <si>
    <t>10孔</t>
  </si>
  <si>
    <t>熔接</t>
  </si>
  <si>
    <t>地产</t>
  </si>
  <si>
    <t>机柜</t>
  </si>
  <si>
    <t>图腾</t>
  </si>
  <si>
    <t>A</t>
  </si>
  <si>
    <t>设备材料费</t>
  </si>
  <si>
    <t>B</t>
  </si>
  <si>
    <t>辅材</t>
  </si>
  <si>
    <t>C</t>
  </si>
  <si>
    <t>安装、调试费</t>
  </si>
  <si>
    <t>D</t>
  </si>
  <si>
    <t>工程税金及管理费</t>
  </si>
  <si>
    <t>E</t>
  </si>
  <si>
    <t>二、门禁系统配置清单及报价</t>
  </si>
  <si>
    <t>设备名称</t>
  </si>
  <si>
    <t>总价</t>
  </si>
  <si>
    <t>电源线</t>
  </si>
  <si>
    <t>RVV2*0.5</t>
  </si>
  <si>
    <t>门禁一体机</t>
  </si>
  <si>
    <t>TF236</t>
  </si>
  <si>
    <t>深圳智安</t>
  </si>
  <si>
    <t>(投标单位投标的产品与深圳智安同档次)</t>
  </si>
  <si>
    <t>门禁专用电源</t>
  </si>
  <si>
    <t>TF903</t>
  </si>
  <si>
    <t>门体闭门器</t>
  </si>
  <si>
    <t>根据门体由甲方选配</t>
  </si>
  <si>
    <t>门体锁具（磁力锁、静音锁）</t>
  </si>
  <si>
    <t>根据门体由甲方自选配</t>
  </si>
  <si>
    <t>电源开关</t>
  </si>
  <si>
    <t>三、远距离停车场管理系统配置清单及报价</t>
  </si>
  <si>
    <t>（一进一出）</t>
  </si>
  <si>
    <t>入口设备：</t>
  </si>
  <si>
    <t>规格/型号</t>
  </si>
  <si>
    <t>产地</t>
  </si>
  <si>
    <t>自动道闸&lt;3-6米杆</t>
  </si>
  <si>
    <t>ZMT-DZ004</t>
  </si>
  <si>
    <t>深圳</t>
  </si>
  <si>
    <t>车辆检测器</t>
  </si>
  <si>
    <t>ZMT-108B（配道闸）</t>
  </si>
  <si>
    <t>线圈</t>
  </si>
  <si>
    <t>耐高温,镀银</t>
  </si>
  <si>
    <t>标准型入口票箱</t>
  </si>
  <si>
    <t>ZMT-PX008</t>
  </si>
  <si>
    <t>入口控制板</t>
  </si>
  <si>
    <t>ZMT-R001</t>
  </si>
  <si>
    <t>远距离读卡器</t>
  </si>
  <si>
    <t>WG26</t>
  </si>
  <si>
    <t>系统电源</t>
  </si>
  <si>
    <t>AC220V/DC12V/24V/5V</t>
  </si>
  <si>
    <r>
      <rPr>
        <b/>
        <sz val="10"/>
        <color indexed="63"/>
        <rFont val="宋体"/>
        <family val="0"/>
      </rPr>
      <t xml:space="preserve">        </t>
    </r>
    <r>
      <rPr>
        <b/>
        <sz val="10"/>
        <color indexed="63"/>
        <rFont val="宋体"/>
        <family val="0"/>
      </rPr>
      <t>小</t>
    </r>
    <r>
      <rPr>
        <b/>
        <sz val="10"/>
        <color indexed="63"/>
        <rFont val="宋体"/>
        <family val="0"/>
      </rPr>
      <t xml:space="preserve">   </t>
    </r>
    <r>
      <rPr>
        <b/>
        <sz val="10"/>
        <color indexed="63"/>
        <rFont val="宋体"/>
        <family val="0"/>
      </rPr>
      <t>计</t>
    </r>
  </si>
  <si>
    <t>出口设备：</t>
  </si>
  <si>
    <t>标准型出口票箱</t>
  </si>
  <si>
    <t>出口控制板</t>
  </si>
  <si>
    <t>ZMT-C001</t>
  </si>
  <si>
    <t>系统线性电源</t>
  </si>
  <si>
    <t>AC220V/DC12V/5V</t>
  </si>
  <si>
    <t>管理工作站设备：</t>
  </si>
  <si>
    <t>管理计算机</t>
  </si>
  <si>
    <t>兼容</t>
  </si>
  <si>
    <t>系统管理软件</t>
  </si>
  <si>
    <t>ZMT-2000连机版</t>
  </si>
  <si>
    <t>系统发卡机</t>
  </si>
  <si>
    <t>ZMT-505</t>
  </si>
  <si>
    <t>远距离卡</t>
  </si>
  <si>
    <t>张</t>
  </si>
  <si>
    <t>通讯转换卡</t>
  </si>
  <si>
    <t>RS422/232（光隔）</t>
  </si>
  <si>
    <t>安装及辅助材料</t>
  </si>
  <si>
    <t>预埋线管</t>
  </si>
  <si>
    <t>PVC管</t>
  </si>
  <si>
    <t>安全岛</t>
  </si>
  <si>
    <t xml:space="preserve">        小   计</t>
  </si>
  <si>
    <t>四、智能化监控室配置清单及报价</t>
  </si>
  <si>
    <t>名称</t>
  </si>
  <si>
    <t>合价</t>
  </si>
  <si>
    <t>电源插座式避雷器（SPD）</t>
  </si>
  <si>
    <t>LAY220-10C</t>
  </si>
  <si>
    <t>南京雷安</t>
  </si>
  <si>
    <t>6平方毫米</t>
  </si>
  <si>
    <t>10平方毫米</t>
  </si>
  <si>
    <t>16平方毫米</t>
  </si>
  <si>
    <t>UPS电源主机</t>
  </si>
  <si>
    <t>3C15KS（15KVA）</t>
  </si>
  <si>
    <t>山特</t>
  </si>
  <si>
    <t>电池</t>
  </si>
  <si>
    <t xml:space="preserve">内置电池: 32×100AH/12V
</t>
  </si>
  <si>
    <t>DIDOU</t>
  </si>
  <si>
    <t>节</t>
  </si>
  <si>
    <t>电池箱</t>
  </si>
  <si>
    <t>A16</t>
  </si>
  <si>
    <t>防静电地板</t>
  </si>
  <si>
    <r>
      <t>M</t>
    </r>
    <r>
      <rPr>
        <vertAlign val="superscript"/>
        <sz val="10"/>
        <rFont val="宋体"/>
        <family val="0"/>
      </rPr>
      <t>2</t>
    </r>
  </si>
  <si>
    <t>暂定</t>
  </si>
  <si>
    <r>
      <t>五、室内</t>
    </r>
    <r>
      <rPr>
        <b/>
        <sz val="14"/>
        <rFont val="宋体"/>
        <family val="0"/>
      </rPr>
      <t>外管网系统清单及报价</t>
    </r>
  </si>
  <si>
    <t>品牌产地</t>
  </si>
  <si>
    <t>合计</t>
  </si>
  <si>
    <t>聚乙烯管</t>
  </si>
  <si>
    <t>PE40</t>
  </si>
  <si>
    <t>钢管</t>
  </si>
  <si>
    <r>
      <t>D</t>
    </r>
    <r>
      <rPr>
        <sz val="10"/>
        <rFont val="宋体"/>
        <family val="0"/>
      </rPr>
      <t>E100</t>
    </r>
  </si>
  <si>
    <t>手孔井（含井盖）</t>
  </si>
  <si>
    <r>
      <t>宽400*长</t>
    </r>
    <r>
      <rPr>
        <sz val="10"/>
        <rFont val="宋体"/>
        <family val="0"/>
      </rPr>
      <t>4</t>
    </r>
    <r>
      <rPr>
        <sz val="10"/>
        <rFont val="宋体"/>
        <family val="0"/>
      </rPr>
      <t>00*深600</t>
    </r>
  </si>
  <si>
    <t>KBG</t>
  </si>
  <si>
    <t>ø25</t>
  </si>
  <si>
    <t>桥架</t>
  </si>
  <si>
    <r>
      <t>400*</t>
    </r>
    <r>
      <rPr>
        <sz val="10"/>
        <rFont val="宋体"/>
        <family val="0"/>
      </rPr>
      <t>100</t>
    </r>
  </si>
  <si>
    <t>1-5层</t>
  </si>
  <si>
    <t>600*100</t>
  </si>
  <si>
    <t>弱电间纵向</t>
  </si>
  <si>
    <r>
      <t>200*</t>
    </r>
    <r>
      <rPr>
        <sz val="10"/>
        <rFont val="宋体"/>
        <family val="0"/>
      </rPr>
      <t>100</t>
    </r>
  </si>
  <si>
    <r>
      <t>6</t>
    </r>
    <r>
      <rPr>
        <sz val="10"/>
        <rFont val="宋体"/>
        <family val="0"/>
      </rPr>
      <t>-26层及地下室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</si>
</sst>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;\-#,##0;&quot;-&quot;"/>
    <numFmt numFmtId="181" formatCode="_(&quot;$&quot;* #,##0_);_(&quot;$&quot;* \(#,##0\);_(&quot;$&quot;* &quot;-&quot;_);_(@_)"/>
    <numFmt numFmtId="182" formatCode="_(* #,##0_);_(* \(#,##0\);_(* &quot;-&quot;??_);_(@_)"/>
    <numFmt numFmtId="183" formatCode="0.00_ "/>
    <numFmt numFmtId="184" formatCode="#,##0.00_);[Red]\(#,##0.00\)"/>
    <numFmt numFmtId="185" formatCode="0.00_);[Red]\(0.00\)"/>
  </numFmts>
  <fonts count="59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0"/>
    </font>
    <font>
      <b/>
      <sz val="12"/>
      <name val="宋体"/>
      <family val="0"/>
    </font>
    <font>
      <b/>
      <sz val="16"/>
      <color indexed="63"/>
      <name val="宋体"/>
      <family val="0"/>
    </font>
    <font>
      <b/>
      <sz val="12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b/>
      <sz val="12"/>
      <name val="楷体_GB2312"/>
      <family val="3"/>
    </font>
    <font>
      <sz val="12"/>
      <name val="黑体"/>
      <family val="0"/>
    </font>
    <font>
      <sz val="12"/>
      <name val="楷体_GB2312"/>
      <family val="3"/>
    </font>
    <font>
      <sz val="12"/>
      <color indexed="10"/>
      <name val="楷体_GB2312"/>
      <family val="3"/>
    </font>
    <font>
      <sz val="11"/>
      <name val="宋体"/>
      <family val="0"/>
    </font>
    <font>
      <b/>
      <sz val="18"/>
      <name val="黑体"/>
      <family val="0"/>
    </font>
    <font>
      <b/>
      <sz val="12"/>
      <name val="黑体"/>
      <family val="0"/>
    </font>
    <font>
      <b/>
      <sz val="13"/>
      <name val="黑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MS Sans Serif"/>
      <family val="2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60"/>
      <name val="宋体"/>
      <family val="0"/>
    </font>
    <font>
      <i/>
      <sz val="9"/>
      <name val="Times New Roman"/>
      <family val="1"/>
    </font>
    <font>
      <u val="single"/>
      <sz val="12"/>
      <color indexed="12"/>
      <name val="宋体"/>
      <family val="0"/>
    </font>
    <font>
      <sz val="10"/>
      <name val="Geneva"/>
      <family val="2"/>
    </font>
    <font>
      <sz val="11"/>
      <color indexed="10"/>
      <name val="宋体"/>
      <family val="0"/>
    </font>
    <font>
      <b/>
      <i/>
      <sz val="9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Helv"/>
      <family val="2"/>
    </font>
    <font>
      <b/>
      <sz val="12"/>
      <name val="Arial"/>
      <family val="2"/>
    </font>
    <font>
      <sz val="7"/>
      <name val="Small Fonts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9"/>
      <name val="宋体"/>
      <family val="0"/>
    </font>
    <font>
      <vertAlign val="superscript"/>
      <sz val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5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33" fillId="0" borderId="0">
      <alignment horizontal="left" vertical="top"/>
      <protection/>
    </xf>
    <xf numFmtId="0" fontId="25" fillId="3" borderId="1" applyNumberFormat="0" applyAlignment="0" applyProtection="0"/>
    <xf numFmtId="0" fontId="21" fillId="0" borderId="2" applyNumberFormat="0" applyFill="0" applyAlignment="0" applyProtection="0"/>
    <xf numFmtId="0" fontId="34" fillId="2" borderId="0" applyNumberFormat="0" applyBorder="0" applyAlignment="0" applyProtection="0"/>
    <xf numFmtId="0" fontId="35" fillId="4" borderId="3" applyNumberFormat="0" applyAlignment="0" applyProtection="0"/>
    <xf numFmtId="0" fontId="36" fillId="0" borderId="4" applyNumberFormat="0" applyFill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43" fillId="0" borderId="0">
      <alignment horizontal="left" vertical="top"/>
      <protection/>
    </xf>
    <xf numFmtId="0" fontId="34" fillId="8" borderId="0" applyNumberFormat="0" applyBorder="0" applyAlignment="0" applyProtection="0"/>
    <xf numFmtId="0" fontId="19" fillId="9" borderId="0" applyNumberFormat="0" applyBorder="0" applyAlignment="0" applyProtection="0"/>
    <xf numFmtId="0" fontId="28" fillId="4" borderId="1" applyNumberFormat="0" applyAlignment="0" applyProtection="0"/>
    <xf numFmtId="0" fontId="19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9" fillId="0" borderId="0">
      <alignment vertical="center"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0" fillId="12" borderId="5" applyNumberFormat="0" applyFont="0" applyAlignment="0" applyProtection="0"/>
    <xf numFmtId="0" fontId="19" fillId="11" borderId="0" applyNumberFormat="0" applyBorder="0" applyAlignment="0" applyProtection="0"/>
    <xf numFmtId="0" fontId="47" fillId="0" borderId="0">
      <alignment horizontal="centerContinuous" vertical="top"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9" fillId="0" borderId="0">
      <alignment/>
      <protection/>
    </xf>
    <xf numFmtId="0" fontId="34" fillId="12" borderId="5" applyNumberFormat="0" applyFont="0" applyAlignment="0" applyProtection="0"/>
    <xf numFmtId="0" fontId="46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32" fillId="0" borderId="7" applyNumberFormat="0" applyFill="0" applyAlignment="0" applyProtection="0"/>
    <xf numFmtId="0" fontId="34" fillId="8" borderId="0" applyNumberFormat="0" applyBorder="0" applyAlignment="0" applyProtection="0"/>
    <xf numFmtId="0" fontId="19" fillId="14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23" fillId="0" borderId="8" applyNumberFormat="0" applyFill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9" fillId="15" borderId="0" applyNumberFormat="0" applyBorder="0" applyAlignment="0" applyProtection="0"/>
    <xf numFmtId="0" fontId="35" fillId="4" borderId="3" applyNumberFormat="0" applyAlignment="0" applyProtection="0"/>
    <xf numFmtId="0" fontId="28" fillId="4" borderId="1" applyNumberFormat="0" applyAlignment="0" applyProtection="0"/>
    <xf numFmtId="0" fontId="34" fillId="10" borderId="0" applyNumberFormat="0" applyBorder="0" applyAlignment="0" applyProtection="0"/>
    <xf numFmtId="0" fontId="28" fillId="4" borderId="1" applyNumberFormat="0" applyAlignment="0" applyProtection="0"/>
    <xf numFmtId="0" fontId="31" fillId="16" borderId="9" applyNumberFormat="0" applyAlignment="0" applyProtection="0"/>
    <xf numFmtId="0" fontId="36" fillId="0" borderId="4" applyNumberFormat="0" applyFill="0" applyAlignment="0" applyProtection="0"/>
    <xf numFmtId="0" fontId="35" fillId="4" borderId="3" applyNumberFormat="0" applyAlignment="0" applyProtection="0"/>
    <xf numFmtId="0" fontId="34" fillId="3" borderId="0" applyNumberFormat="0" applyBorder="0" applyAlignment="0" applyProtection="0"/>
    <xf numFmtId="0" fontId="19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0" borderId="4" applyNumberFormat="0" applyFill="0" applyAlignment="0" applyProtection="0"/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21" fillId="0" borderId="2" applyNumberFormat="0" applyFill="0" applyAlignment="0" applyProtection="0"/>
    <xf numFmtId="0" fontId="20" fillId="2" borderId="0" applyNumberFormat="0" applyBorder="0" applyAlignment="0" applyProtection="0"/>
    <xf numFmtId="0" fontId="34" fillId="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36" fillId="0" borderId="4" applyNumberFormat="0" applyFill="0" applyAlignment="0" applyProtection="0"/>
    <xf numFmtId="0" fontId="35" fillId="4" borderId="3" applyNumberFormat="0" applyAlignment="0" applyProtection="0"/>
    <xf numFmtId="0" fontId="34" fillId="20" borderId="0" applyNumberFormat="0" applyBorder="0" applyAlignment="0" applyProtection="0"/>
    <xf numFmtId="0" fontId="19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5" borderId="0" applyNumberFormat="0" applyBorder="0" applyAlignment="0" applyProtection="0"/>
    <xf numFmtId="0" fontId="19" fillId="9" borderId="0" applyNumberFormat="0" applyBorder="0" applyAlignment="0" applyProtection="0"/>
    <xf numFmtId="0" fontId="34" fillId="18" borderId="0" applyNumberFormat="0" applyBorder="0" applyAlignment="0" applyProtection="0"/>
    <xf numFmtId="0" fontId="36" fillId="0" borderId="4" applyNumberFormat="0" applyFill="0" applyAlignment="0" applyProtection="0"/>
    <xf numFmtId="0" fontId="35" fillId="4" borderId="3" applyNumberFormat="0" applyAlignment="0" applyProtection="0"/>
    <xf numFmtId="0" fontId="34" fillId="7" borderId="0" applyNumberFormat="0" applyBorder="0" applyAlignment="0" applyProtection="0"/>
    <xf numFmtId="0" fontId="19" fillId="9" borderId="0" applyNumberFormat="0" applyBorder="0" applyAlignment="0" applyProtection="0"/>
    <xf numFmtId="0" fontId="34" fillId="11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15" borderId="0" applyNumberFormat="0" applyBorder="0" applyAlignment="0" applyProtection="0"/>
    <xf numFmtId="0" fontId="36" fillId="0" borderId="4" applyNumberFormat="0" applyFill="0" applyAlignment="0" applyProtection="0"/>
    <xf numFmtId="0" fontId="35" fillId="4" borderId="3" applyNumberFormat="0" applyAlignment="0" applyProtection="0"/>
    <xf numFmtId="0" fontId="34" fillId="10" borderId="0" applyNumberFormat="0" applyBorder="0" applyAlignment="0" applyProtection="0"/>
    <xf numFmtId="0" fontId="28" fillId="4" borderId="1" applyNumberFormat="0" applyAlignment="0" applyProtection="0"/>
    <xf numFmtId="0" fontId="34" fillId="10" borderId="0" applyNumberFormat="0" applyBorder="0" applyAlignment="0" applyProtection="0"/>
    <xf numFmtId="0" fontId="19" fillId="22" borderId="0" applyNumberFormat="0" applyBorder="0" applyAlignment="0" applyProtection="0"/>
    <xf numFmtId="0" fontId="28" fillId="4" borderId="1" applyNumberFormat="0" applyAlignment="0" applyProtection="0"/>
    <xf numFmtId="0" fontId="34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9" fillId="0" borderId="0">
      <alignment/>
      <protection/>
    </xf>
    <xf numFmtId="0" fontId="28" fillId="4" borderId="1" applyNumberFormat="0" applyAlignment="0" applyProtection="0"/>
    <xf numFmtId="0" fontId="42" fillId="19" borderId="0" applyNumberFormat="0" applyBorder="0" applyAlignment="0" applyProtection="0"/>
    <xf numFmtId="0" fontId="34" fillId="6" borderId="0" applyNumberFormat="0" applyBorder="0" applyAlignment="0" applyProtection="0"/>
    <xf numFmtId="0" fontId="19" fillId="13" borderId="0" applyNumberFormat="0" applyBorder="0" applyAlignment="0" applyProtection="0"/>
    <xf numFmtId="0" fontId="39" fillId="0" borderId="0">
      <alignment/>
      <protection/>
    </xf>
    <xf numFmtId="0" fontId="25" fillId="3" borderId="1" applyNumberFormat="0" applyAlignment="0" applyProtection="0"/>
    <xf numFmtId="0" fontId="45" fillId="0" borderId="0">
      <alignment/>
      <protection/>
    </xf>
    <xf numFmtId="0" fontId="34" fillId="20" borderId="0" applyNumberFormat="0" applyBorder="0" applyAlignment="0" applyProtection="0"/>
    <xf numFmtId="43" fontId="34" fillId="0" borderId="0" applyFont="0" applyFill="0" applyBorder="0" applyAlignment="0" applyProtection="0"/>
    <xf numFmtId="0" fontId="45" fillId="0" borderId="0">
      <alignment/>
      <protection/>
    </xf>
    <xf numFmtId="0" fontId="34" fillId="18" borderId="0" applyNumberFormat="0" applyBorder="0" applyAlignment="0" applyProtection="0"/>
    <xf numFmtId="0" fontId="28" fillId="4" borderId="1" applyNumberFormat="0" applyAlignment="0" applyProtection="0"/>
    <xf numFmtId="0" fontId="39" fillId="0" borderId="0">
      <alignment/>
      <protection/>
    </xf>
    <xf numFmtId="0" fontId="50" fillId="0" borderId="0">
      <alignment/>
      <protection/>
    </xf>
    <xf numFmtId="0" fontId="35" fillId="4" borderId="3" applyNumberFormat="0" applyAlignment="0" applyProtection="0"/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1" fillId="0" borderId="2" applyNumberFormat="0" applyFill="0" applyAlignment="0" applyProtection="0"/>
    <xf numFmtId="0" fontId="19" fillId="9" borderId="0" applyNumberFormat="0" applyBorder="0" applyAlignment="0" applyProtection="0"/>
    <xf numFmtId="0" fontId="39" fillId="0" borderId="0">
      <alignment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4" fillId="0" borderId="0">
      <alignment vertical="center"/>
      <protection/>
    </xf>
    <xf numFmtId="0" fontId="19" fillId="1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48" fillId="0" borderId="0">
      <alignment/>
      <protection/>
    </xf>
    <xf numFmtId="0" fontId="34" fillId="5" borderId="0" applyNumberFormat="0" applyBorder="0" applyAlignment="0" applyProtection="0"/>
    <xf numFmtId="0" fontId="20" fillId="2" borderId="0" applyNumberFormat="0" applyBorder="0" applyAlignment="0" applyProtection="0"/>
    <xf numFmtId="0" fontId="34" fillId="5" borderId="0" applyNumberFormat="0" applyBorder="0" applyAlignment="0" applyProtection="0"/>
    <xf numFmtId="0" fontId="20" fillId="2" borderId="0" applyNumberFormat="0" applyBorder="0" applyAlignment="0" applyProtection="0"/>
    <xf numFmtId="0" fontId="34" fillId="5" borderId="0" applyNumberFormat="0" applyBorder="0" applyAlignment="0" applyProtection="0"/>
    <xf numFmtId="0" fontId="20" fillId="2" borderId="0" applyNumberFormat="0" applyBorder="0" applyAlignment="0" applyProtection="0"/>
    <xf numFmtId="0" fontId="34" fillId="5" borderId="0" applyNumberFormat="0" applyBorder="0" applyAlignment="0" applyProtection="0"/>
    <xf numFmtId="0" fontId="20" fillId="2" borderId="0" applyNumberFormat="0" applyBorder="0" applyAlignment="0" applyProtection="0"/>
    <xf numFmtId="0" fontId="34" fillId="7" borderId="0" applyNumberFormat="0" applyBorder="0" applyAlignment="0" applyProtection="0"/>
    <xf numFmtId="0" fontId="35" fillId="4" borderId="3" applyNumberFormat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9" fillId="0" borderId="0">
      <alignment/>
      <protection/>
    </xf>
    <xf numFmtId="0" fontId="34" fillId="2" borderId="0" applyNumberFormat="0" applyBorder="0" applyAlignment="0" applyProtection="0"/>
    <xf numFmtId="0" fontId="42" fillId="19" borderId="0" applyNumberFormat="0" applyBorder="0" applyAlignment="0" applyProtection="0"/>
    <xf numFmtId="0" fontId="35" fillId="4" borderId="3" applyNumberFormat="0" applyAlignment="0" applyProtection="0"/>
    <xf numFmtId="0" fontId="34" fillId="2" borderId="0" applyNumberFormat="0" applyBorder="0" applyAlignment="0" applyProtection="0"/>
    <xf numFmtId="0" fontId="19" fillId="14" borderId="0" applyNumberFormat="0" applyBorder="0" applyAlignment="0" applyProtection="0"/>
    <xf numFmtId="0" fontId="34" fillId="2" borderId="0" applyNumberFormat="0" applyBorder="0" applyAlignment="0" applyProtection="0"/>
    <xf numFmtId="0" fontId="19" fillId="14" borderId="0" applyNumberFormat="0" applyBorder="0" applyAlignment="0" applyProtection="0"/>
    <xf numFmtId="0" fontId="34" fillId="2" borderId="0" applyNumberFormat="0" applyBorder="0" applyAlignment="0" applyProtection="0"/>
    <xf numFmtId="0" fontId="19" fillId="14" borderId="0" applyNumberFormat="0" applyBorder="0" applyAlignment="0" applyProtection="0"/>
    <xf numFmtId="0" fontId="34" fillId="2" borderId="0" applyNumberFormat="0" applyBorder="0" applyAlignment="0" applyProtection="0"/>
    <xf numFmtId="0" fontId="19" fillId="14" borderId="0" applyNumberFormat="0" applyBorder="0" applyAlignment="0" applyProtection="0"/>
    <xf numFmtId="0" fontId="34" fillId="2" borderId="0" applyNumberFormat="0" applyBorder="0" applyAlignment="0" applyProtection="0"/>
    <xf numFmtId="0" fontId="19" fillId="14" borderId="0" applyNumberFormat="0" applyBorder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35" fillId="4" borderId="3" applyNumberFormat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34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34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34" fillId="10" borderId="0" applyNumberFormat="0" applyBorder="0" applyAlignment="0" applyProtection="0"/>
    <xf numFmtId="0" fontId="19" fillId="11" borderId="0" applyNumberFormat="0" applyBorder="0" applyAlignment="0" applyProtection="0"/>
    <xf numFmtId="0" fontId="48" fillId="0" borderId="0">
      <alignment/>
      <protection/>
    </xf>
    <xf numFmtId="0" fontId="34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43" fontId="34" fillId="0" borderId="0" applyFont="0" applyFill="0" applyBorder="0" applyAlignment="0" applyProtection="0"/>
    <xf numFmtId="0" fontId="34" fillId="20" borderId="0" applyNumberFormat="0" applyBorder="0" applyAlignment="0" applyProtection="0"/>
    <xf numFmtId="0" fontId="19" fillId="8" borderId="0" applyNumberFormat="0" applyBorder="0" applyAlignment="0" applyProtection="0"/>
    <xf numFmtId="0" fontId="34" fillId="20" borderId="0" applyNumberFormat="0" applyBorder="0" applyAlignment="0" applyProtection="0"/>
    <xf numFmtId="0" fontId="19" fillId="8" borderId="0" applyNumberFormat="0" applyBorder="0" applyAlignment="0" applyProtection="0"/>
    <xf numFmtId="0" fontId="34" fillId="20" borderId="0" applyNumberFormat="0" applyBorder="0" applyAlignment="0" applyProtection="0"/>
    <xf numFmtId="0" fontId="19" fillId="8" borderId="0" applyNumberFormat="0" applyBorder="0" applyAlignment="0" applyProtection="0"/>
    <xf numFmtId="0" fontId="34" fillId="20" borderId="0" applyNumberFormat="0" applyBorder="0" applyAlignment="0" applyProtection="0"/>
    <xf numFmtId="0" fontId="19" fillId="8" borderId="0" applyNumberFormat="0" applyBorder="0" applyAlignment="0" applyProtection="0"/>
    <xf numFmtId="0" fontId="34" fillId="20" borderId="0" applyNumberFormat="0" applyBorder="0" applyAlignment="0" applyProtection="0"/>
    <xf numFmtId="0" fontId="19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9" fillId="15" borderId="0" applyNumberFormat="0" applyBorder="0" applyAlignment="0" applyProtection="0"/>
    <xf numFmtId="0" fontId="34" fillId="3" borderId="0" applyNumberFormat="0" applyBorder="0" applyAlignment="0" applyProtection="0"/>
    <xf numFmtId="0" fontId="19" fillId="15" borderId="0" applyNumberFormat="0" applyBorder="0" applyAlignment="0" applyProtection="0"/>
    <xf numFmtId="0" fontId="34" fillId="3" borderId="0" applyNumberFormat="0" applyBorder="0" applyAlignment="0" applyProtection="0"/>
    <xf numFmtId="0" fontId="19" fillId="15" borderId="0" applyNumberFormat="0" applyBorder="0" applyAlignment="0" applyProtection="0"/>
    <xf numFmtId="0" fontId="34" fillId="3" borderId="0" applyNumberFormat="0" applyBorder="0" applyAlignment="0" applyProtection="0"/>
    <xf numFmtId="0" fontId="19" fillId="15" borderId="0" applyNumberFormat="0" applyBorder="0" applyAlignment="0" applyProtection="0"/>
    <xf numFmtId="0" fontId="34" fillId="3" borderId="0" applyNumberFormat="0" applyBorder="0" applyAlignment="0" applyProtection="0"/>
    <xf numFmtId="0" fontId="19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41" fillId="24" borderId="10">
      <alignment horizontal="left" vertical="center"/>
      <protection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0" fillId="0" borderId="0">
      <alignment/>
      <protection/>
    </xf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9" fillId="0" borderId="0">
      <alignment vertical="center"/>
      <protection/>
    </xf>
    <xf numFmtId="0" fontId="34" fillId="18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51" fillId="0" borderId="11">
      <alignment horizontal="left" vertical="center"/>
      <protection/>
    </xf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49" fillId="0" borderId="0">
      <alignment/>
      <protection/>
    </xf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28" fillId="4" borderId="1" applyNumberFormat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8" fillId="24" borderId="12">
      <alignment horizontal="left"/>
      <protection/>
    </xf>
    <xf numFmtId="0" fontId="22" fillId="0" borderId="0">
      <alignment/>
      <protection/>
    </xf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37" fontId="52" fillId="0" borderId="0">
      <alignment/>
      <protection/>
    </xf>
    <xf numFmtId="0" fontId="34" fillId="18" borderId="0" applyNumberFormat="0" applyBorder="0" applyAlignment="0" applyProtection="0"/>
    <xf numFmtId="0" fontId="0" fillId="12" borderId="5" applyNumberFormat="0" applyFont="0" applyAlignment="0" applyProtection="0"/>
    <xf numFmtId="0" fontId="34" fillId="18" borderId="0" applyNumberFormat="0" applyBorder="0" applyAlignment="0" applyProtection="0"/>
    <xf numFmtId="0" fontId="34" fillId="6" borderId="0" applyNumberFormat="0" applyBorder="0" applyAlignment="0" applyProtection="0"/>
    <xf numFmtId="0" fontId="0" fillId="12" borderId="5" applyNumberFormat="0" applyFont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9" fillId="14" borderId="0" applyNumberFormat="0" applyBorder="0" applyAlignment="0" applyProtection="0"/>
    <xf numFmtId="0" fontId="39" fillId="0" borderId="0">
      <alignment vertical="center"/>
      <protection/>
    </xf>
    <xf numFmtId="0" fontId="19" fillId="14" borderId="0" applyNumberFormat="0" applyBorder="0" applyAlignment="0" applyProtection="0"/>
    <xf numFmtId="0" fontId="39" fillId="0" borderId="0">
      <alignment vertical="center"/>
      <protection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34" fillId="0" borderId="0">
      <alignment vertical="center"/>
      <protection/>
    </xf>
    <xf numFmtId="0" fontId="19" fillId="8" borderId="0" applyNumberFormat="0" applyBorder="0" applyAlignment="0" applyProtection="0"/>
    <xf numFmtId="0" fontId="0" fillId="0" borderId="0">
      <alignment/>
      <protection/>
    </xf>
    <xf numFmtId="0" fontId="19" fillId="15" borderId="0" applyNumberFormat="0" applyBorder="0" applyAlignment="0" applyProtection="0"/>
    <xf numFmtId="0" fontId="37" fillId="1" borderId="0">
      <alignment horizontal="center" vertical="center"/>
      <protection/>
    </xf>
    <xf numFmtId="0" fontId="19" fillId="15" borderId="0" applyNumberFormat="0" applyBorder="0" applyAlignment="0" applyProtection="0"/>
    <xf numFmtId="0" fontId="0" fillId="0" borderId="0">
      <alignment/>
      <protection/>
    </xf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80" fontId="54" fillId="0" borderId="0" applyFill="0" applyBorder="0" applyAlignment="0">
      <protection/>
    </xf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32" fillId="0" borderId="7" applyNumberFormat="0" applyFill="0" applyAlignment="0" applyProtection="0"/>
    <xf numFmtId="0" fontId="51" fillId="0" borderId="13" applyNumberFormat="0" applyAlignment="0" applyProtection="0"/>
    <xf numFmtId="0" fontId="51" fillId="0" borderId="11">
      <alignment horizontal="left" vertical="center"/>
      <protection/>
    </xf>
    <xf numFmtId="0" fontId="53" fillId="12" borderId="1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12" borderId="10" applyNumberFormat="0" applyBorder="0" applyAlignment="0" applyProtection="0"/>
    <xf numFmtId="0" fontId="39" fillId="0" borderId="0">
      <alignment/>
      <protection/>
    </xf>
    <xf numFmtId="182" fontId="48" fillId="0" borderId="0">
      <alignment/>
      <protection/>
    </xf>
    <xf numFmtId="0" fontId="4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33" fillId="0" borderId="0">
      <alignment horizontal="left" vertical="top"/>
      <protection/>
    </xf>
    <xf numFmtId="0" fontId="23" fillId="0" borderId="0" applyNumberFormat="0" applyFill="0" applyBorder="0" applyAlignment="0" applyProtection="0"/>
    <xf numFmtId="0" fontId="31" fillId="16" borderId="9" applyNumberFormat="0" applyAlignment="0" applyProtection="0"/>
    <xf numFmtId="0" fontId="47" fillId="0" borderId="0">
      <alignment horizontal="left" vertical="top"/>
      <protection/>
    </xf>
    <xf numFmtId="0" fontId="38" fillId="24" borderId="12">
      <alignment horizontal="left"/>
      <protection/>
    </xf>
    <xf numFmtId="0" fontId="39" fillId="0" borderId="0">
      <alignment/>
      <protection/>
    </xf>
    <xf numFmtId="0" fontId="19" fillId="23" borderId="0" applyNumberFormat="0" applyBorder="0" applyAlignment="0" applyProtection="0"/>
    <xf numFmtId="0" fontId="37" fillId="1" borderId="14">
      <alignment horizontal="centerContinuous" vertical="center"/>
      <protection/>
    </xf>
    <xf numFmtId="0" fontId="41" fillId="24" borderId="10">
      <alignment horizontal="left" vertical="center"/>
      <protection/>
    </xf>
    <xf numFmtId="44" fontId="0" fillId="0" borderId="0" applyFont="0" applyFill="0" applyBorder="0" applyAlignment="0" applyProtection="0"/>
    <xf numFmtId="0" fontId="34" fillId="12" borderId="5" applyNumberFormat="0" applyFont="0" applyAlignment="0" applyProtection="0"/>
    <xf numFmtId="176" fontId="33" fillId="0" borderId="0">
      <alignment horizontal="right" vertical="top"/>
      <protection/>
    </xf>
    <xf numFmtId="0" fontId="22" fillId="0" borderId="0" applyNumberFormat="0">
      <alignment horizontal="left"/>
      <protection/>
    </xf>
    <xf numFmtId="0" fontId="23" fillId="0" borderId="0" applyNumberFormat="0" applyFill="0" applyBorder="0" applyAlignment="0" applyProtection="0"/>
    <xf numFmtId="0" fontId="31" fillId="16" borderId="9" applyNumberFormat="0" applyAlignment="0" applyProtection="0"/>
    <xf numFmtId="0" fontId="56" fillId="0" borderId="15">
      <alignment horizontal="center"/>
      <protection/>
    </xf>
    <xf numFmtId="0" fontId="19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31" fillId="16" borderId="9" applyNumberFormat="0" applyAlignment="0" applyProtection="0"/>
    <xf numFmtId="0" fontId="23" fillId="0" borderId="0" applyNumberFormat="0" applyFill="0" applyBorder="0" applyAlignment="0" applyProtection="0"/>
    <xf numFmtId="0" fontId="31" fillId="16" borderId="9" applyNumberFormat="0" applyAlignment="0" applyProtection="0"/>
    <xf numFmtId="0" fontId="23" fillId="0" borderId="0" applyNumberFormat="0" applyFill="0" applyBorder="0" applyAlignment="0" applyProtection="0"/>
    <xf numFmtId="0" fontId="39" fillId="0" borderId="0">
      <alignment/>
      <protection/>
    </xf>
    <xf numFmtId="0" fontId="31" fillId="16" borderId="9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9" fillId="2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15" borderId="0" applyNumberFormat="0" applyBorder="0" applyAlignment="0" applyProtection="0"/>
    <xf numFmtId="0" fontId="34" fillId="0" borderId="0">
      <alignment vertical="center"/>
      <protection/>
    </xf>
    <xf numFmtId="0" fontId="19" fillId="15" borderId="0" applyNumberFormat="0" applyBorder="0" applyAlignment="0" applyProtection="0"/>
    <xf numFmtId="0" fontId="34" fillId="0" borderId="0">
      <alignment vertical="center"/>
      <protection/>
    </xf>
    <xf numFmtId="0" fontId="19" fillId="15" borderId="0" applyNumberFormat="0" applyBorder="0" applyAlignment="0" applyProtection="0"/>
    <xf numFmtId="0" fontId="25" fillId="3" borderId="1" applyNumberFormat="0" applyAlignment="0" applyProtection="0"/>
    <xf numFmtId="0" fontId="34" fillId="0" borderId="0">
      <alignment vertical="center"/>
      <protection/>
    </xf>
    <xf numFmtId="0" fontId="19" fillId="15" borderId="0" applyNumberFormat="0" applyBorder="0" applyAlignment="0" applyProtection="0"/>
    <xf numFmtId="0" fontId="25" fillId="3" borderId="1" applyNumberFormat="0" applyAlignment="0" applyProtection="0"/>
    <xf numFmtId="0" fontId="0" fillId="0" borderId="0">
      <alignment/>
      <protection/>
    </xf>
    <xf numFmtId="0" fontId="25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2" borderId="5" applyNumberFormat="0" applyFont="0" applyAlignment="0" applyProtection="0"/>
    <xf numFmtId="0" fontId="0" fillId="0" borderId="0">
      <alignment/>
      <protection/>
    </xf>
    <xf numFmtId="0" fontId="0" fillId="12" borderId="5" applyNumberFormat="0" applyFont="0" applyAlignment="0" applyProtection="0"/>
    <xf numFmtId="0" fontId="0" fillId="0" borderId="0">
      <alignment/>
      <protection/>
    </xf>
    <xf numFmtId="0" fontId="0" fillId="12" borderId="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19" fillId="21" borderId="0" applyNumberFormat="0" applyBorder="0" applyAlignment="0" applyProtection="0"/>
    <xf numFmtId="0" fontId="45" fillId="0" borderId="0">
      <alignment/>
      <protection/>
    </xf>
    <xf numFmtId="0" fontId="2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17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44" fontId="0" fillId="0" borderId="0" applyFont="0" applyFill="0" applyBorder="0" applyAlignment="0" applyProtection="0"/>
    <xf numFmtId="0" fontId="20" fillId="2" borderId="0" applyNumberFormat="0" applyBorder="0" applyAlignment="0" applyProtection="0"/>
    <xf numFmtId="44" fontId="0" fillId="0" borderId="0" applyFont="0" applyFill="0" applyBorder="0" applyAlignment="0" applyProtection="0"/>
    <xf numFmtId="0" fontId="34" fillId="12" borderId="5" applyNumberFormat="0" applyFont="0" applyAlignment="0" applyProtection="0"/>
    <xf numFmtId="0" fontId="20" fillId="2" borderId="0" applyNumberFormat="0" applyBorder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9" fillId="17" borderId="0" applyNumberFormat="0" applyBorder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44" fontId="0" fillId="0" borderId="0" applyFont="0" applyFill="0" applyBorder="0" applyAlignment="0" applyProtection="0"/>
    <xf numFmtId="0" fontId="34" fillId="12" borderId="5" applyNumberFormat="0" applyFont="0" applyAlignment="0" applyProtection="0"/>
    <xf numFmtId="0" fontId="28" fillId="4" borderId="1" applyNumberFormat="0" applyAlignment="0" applyProtection="0"/>
    <xf numFmtId="0" fontId="42" fillId="19" borderId="0" applyNumberFormat="0" applyBorder="0" applyAlignment="0" applyProtection="0"/>
    <xf numFmtId="0" fontId="28" fillId="4" borderId="1" applyNumberFormat="0" applyAlignment="0" applyProtection="0"/>
    <xf numFmtId="0" fontId="42" fillId="19" borderId="0" applyNumberFormat="0" applyBorder="0" applyAlignment="0" applyProtection="0"/>
    <xf numFmtId="0" fontId="28" fillId="4" borderId="1" applyNumberFormat="0" applyAlignment="0" applyProtection="0"/>
    <xf numFmtId="0" fontId="42" fillId="19" borderId="0" applyNumberFormat="0" applyBorder="0" applyAlignment="0" applyProtection="0"/>
    <xf numFmtId="0" fontId="28" fillId="4" borderId="1" applyNumberFormat="0" applyAlignment="0" applyProtection="0"/>
    <xf numFmtId="0" fontId="42" fillId="19" borderId="0" applyNumberFormat="0" applyBorder="0" applyAlignment="0" applyProtection="0"/>
    <xf numFmtId="0" fontId="31" fillId="16" borderId="9" applyNumberFormat="0" applyAlignment="0" applyProtection="0"/>
    <xf numFmtId="0" fontId="31" fillId="16" borderId="9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0" borderId="4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5" borderId="0" applyNumberFormat="0" applyBorder="0" applyAlignment="0" applyProtection="0"/>
    <xf numFmtId="0" fontId="25" fillId="3" borderId="1" applyNumberFormat="0" applyAlignment="0" applyProtection="0"/>
    <xf numFmtId="0" fontId="19" fillId="15" borderId="0" applyNumberFormat="0" applyBorder="0" applyAlignment="0" applyProtection="0"/>
    <xf numFmtId="0" fontId="25" fillId="3" borderId="1" applyNumberFormat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5" fillId="4" borderId="3" applyNumberFormat="0" applyAlignment="0" applyProtection="0"/>
    <xf numFmtId="0" fontId="35" fillId="4" borderId="3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39" fillId="0" borderId="0">
      <alignment vertical="center"/>
      <protection/>
    </xf>
    <xf numFmtId="0" fontId="0" fillId="12" borderId="5" applyNumberFormat="0" applyFont="0" applyAlignment="0" applyProtection="0"/>
    <xf numFmtId="0" fontId="0" fillId="12" borderId="5" applyNumberFormat="0" applyFont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6" xfId="428" applyFont="1" applyFill="1" applyBorder="1" applyAlignment="1" applyProtection="1">
      <alignment horizontal="right" vertical="center"/>
      <protection/>
    </xf>
    <xf numFmtId="0" fontId="2" fillId="0" borderId="16" xfId="428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141" applyFont="1" applyFill="1" applyBorder="1" applyAlignment="1">
      <alignment horizontal="center" vertical="center"/>
      <protection/>
    </xf>
    <xf numFmtId="0" fontId="2" fillId="0" borderId="10" xfId="141" applyFont="1" applyFill="1" applyBorder="1" applyAlignment="1">
      <alignment horizontal="center" vertical="center" shrinkToFit="1"/>
      <protection/>
    </xf>
    <xf numFmtId="0" fontId="2" fillId="0" borderId="10" xfId="0" applyFont="1" applyFill="1" applyBorder="1" applyAlignment="1">
      <alignment horizontal="center" vertical="center"/>
    </xf>
    <xf numFmtId="183" fontId="2" fillId="0" borderId="10" xfId="318" applyNumberFormat="1" applyFont="1" applyFill="1" applyBorder="1" applyAlignment="1">
      <alignment horizontal="right" vertical="center"/>
      <protection/>
    </xf>
    <xf numFmtId="0" fontId="2" fillId="0" borderId="10" xfId="141" applyFont="1" applyFill="1" applyBorder="1" applyAlignment="1">
      <alignment horizontal="center" vertical="center" wrapText="1" shrinkToFit="1"/>
      <protection/>
    </xf>
    <xf numFmtId="49" fontId="2" fillId="0" borderId="10" xfId="141" applyNumberFormat="1" applyFont="1" applyFill="1" applyBorder="1" applyAlignment="1">
      <alignment horizontal="center" vertical="center"/>
      <protection/>
    </xf>
    <xf numFmtId="0" fontId="4" fillId="0" borderId="10" xfId="318" applyFont="1" applyFill="1" applyBorder="1" applyAlignment="1">
      <alignment horizontal="center" vertical="center"/>
      <protection/>
    </xf>
    <xf numFmtId="0" fontId="4" fillId="25" borderId="10" xfId="318" applyFont="1" applyFill="1" applyBorder="1" applyAlignment="1">
      <alignment vertical="center"/>
      <protection/>
    </xf>
    <xf numFmtId="0" fontId="4" fillId="25" borderId="10" xfId="318" applyFont="1" applyFill="1" applyBorder="1" applyAlignment="1">
      <alignment horizontal="center" vertical="center"/>
      <protection/>
    </xf>
    <xf numFmtId="0" fontId="4" fillId="25" borderId="12" xfId="428" applyFont="1" applyFill="1" applyBorder="1" applyAlignment="1">
      <alignment horizontal="center" vertical="center"/>
      <protection/>
    </xf>
    <xf numFmtId="0" fontId="4" fillId="25" borderId="11" xfId="428" applyFont="1" applyFill="1" applyBorder="1" applyAlignment="1">
      <alignment horizontal="center" vertical="center"/>
      <protection/>
    </xf>
    <xf numFmtId="0" fontId="4" fillId="25" borderId="17" xfId="428" applyFont="1" applyFill="1" applyBorder="1" applyAlignment="1">
      <alignment horizontal="center" vertical="center"/>
      <protection/>
    </xf>
    <xf numFmtId="0" fontId="4" fillId="0" borderId="10" xfId="318" applyFont="1" applyFill="1" applyBorder="1" applyAlignment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vertical="center" wrapText="1"/>
    </xf>
    <xf numFmtId="184" fontId="2" fillId="25" borderId="10" xfId="0" applyNumberFormat="1" applyFont="1" applyFill="1" applyBorder="1" applyAlignment="1">
      <alignment horizontal="right" vertical="center"/>
    </xf>
    <xf numFmtId="0" fontId="1" fillId="0" borderId="0" xfId="189" applyFont="1" applyAlignment="1">
      <alignment horizontal="center"/>
      <protection/>
    </xf>
    <xf numFmtId="0" fontId="2" fillId="0" borderId="16" xfId="189" applyFont="1" applyBorder="1" applyAlignment="1">
      <alignment horizontal="right"/>
      <protection/>
    </xf>
    <xf numFmtId="0" fontId="3" fillId="0" borderId="10" xfId="228" applyFont="1" applyBorder="1" applyAlignment="1">
      <alignment horizontal="center" vertical="center"/>
      <protection/>
    </xf>
    <xf numFmtId="0" fontId="3" fillId="0" borderId="10" xfId="228" applyFont="1" applyBorder="1" applyAlignment="1">
      <alignment horizontal="center" vertical="center" wrapText="1"/>
      <protection/>
    </xf>
    <xf numFmtId="0" fontId="2" fillId="0" borderId="10" xfId="228" applyFont="1" applyBorder="1" applyAlignment="1">
      <alignment horizontal="center" vertical="center"/>
      <protection/>
    </xf>
    <xf numFmtId="0" fontId="2" fillId="0" borderId="10" xfId="228" applyFont="1" applyBorder="1" applyAlignment="1">
      <alignment horizontal="center" vertical="center" wrapText="1"/>
      <protection/>
    </xf>
    <xf numFmtId="185" fontId="2" fillId="0" borderId="10" xfId="228" applyNumberFormat="1" applyFont="1" applyBorder="1" applyAlignment="1">
      <alignment horizontal="center" vertical="center"/>
      <protection/>
    </xf>
    <xf numFmtId="0" fontId="2" fillId="0" borderId="10" xfId="168" applyFont="1" applyBorder="1" applyAlignment="1">
      <alignment horizontal="center" vertical="center"/>
      <protection/>
    </xf>
    <xf numFmtId="0" fontId="2" fillId="0" borderId="12" xfId="228" applyFont="1" applyBorder="1" applyAlignment="1">
      <alignment horizontal="center" vertical="center"/>
      <protection/>
    </xf>
    <xf numFmtId="0" fontId="2" fillId="0" borderId="10" xfId="168" applyFont="1" applyFill="1" applyBorder="1" applyAlignment="1">
      <alignment horizontal="center" vertical="center"/>
      <protection/>
    </xf>
    <xf numFmtId="0" fontId="2" fillId="0" borderId="12" xfId="228" applyFont="1" applyFill="1" applyBorder="1" applyAlignment="1">
      <alignment horizontal="center" vertical="center"/>
      <protection/>
    </xf>
    <xf numFmtId="185" fontId="2" fillId="0" borderId="10" xfId="228" applyNumberFormat="1" applyFont="1" applyFill="1" applyBorder="1" applyAlignment="1">
      <alignment horizontal="center" vertical="center"/>
      <protection/>
    </xf>
    <xf numFmtId="0" fontId="2" fillId="0" borderId="10" xfId="361" applyFont="1" applyFill="1" applyBorder="1" applyAlignment="1">
      <alignment horizontal="center" vertical="center" wrapText="1"/>
      <protection/>
    </xf>
    <xf numFmtId="183" fontId="2" fillId="0" borderId="10" xfId="361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361" applyFont="1" applyFill="1" applyBorder="1" applyAlignment="1">
      <alignment horizontal="center" vertical="center"/>
      <protection/>
    </xf>
    <xf numFmtId="0" fontId="2" fillId="0" borderId="10" xfId="228" applyFont="1" applyFill="1" applyBorder="1" applyAlignment="1">
      <alignment horizontal="center" vertical="center"/>
      <protection/>
    </xf>
    <xf numFmtId="0" fontId="5" fillId="0" borderId="0" xfId="426" applyFont="1" applyBorder="1" applyAlignment="1">
      <alignment vertical="center" wrapText="1"/>
      <protection/>
    </xf>
    <xf numFmtId="7" fontId="2" fillId="0" borderId="10" xfId="228" applyNumberFormat="1" applyFont="1" applyBorder="1" applyAlignment="1">
      <alignment horizontal="center" vertical="center" wrapText="1"/>
      <protection/>
    </xf>
    <xf numFmtId="183" fontId="2" fillId="0" borderId="10" xfId="168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228" applyFont="1" applyFill="1" applyBorder="1" applyAlignment="1">
      <alignment horizontal="center" vertical="center" wrapText="1"/>
      <protection/>
    </xf>
    <xf numFmtId="0" fontId="6" fillId="25" borderId="18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8" fillId="25" borderId="18" xfId="0" applyFont="1" applyFill="1" applyBorder="1" applyAlignment="1">
      <alignment horizontal="center" vertical="center" wrapText="1"/>
    </xf>
    <xf numFmtId="0" fontId="9" fillId="25" borderId="19" xfId="0" applyFont="1" applyFill="1" applyBorder="1" applyAlignment="1">
      <alignment horizontal="center" vertical="center" wrapText="1"/>
    </xf>
    <xf numFmtId="0" fontId="9" fillId="25" borderId="20" xfId="0" applyFont="1" applyFill="1" applyBorder="1" applyAlignment="1">
      <alignment horizontal="center" vertical="center" wrapText="1"/>
    </xf>
    <xf numFmtId="185" fontId="9" fillId="25" borderId="20" xfId="0" applyNumberFormat="1" applyFont="1" applyFill="1" applyBorder="1" applyAlignment="1">
      <alignment horizontal="center" vertical="center" wrapText="1"/>
    </xf>
    <xf numFmtId="0" fontId="9" fillId="25" borderId="20" xfId="0" applyFont="1" applyFill="1" applyBorder="1" applyAlignment="1">
      <alignment horizontal="justify" vertical="center" wrapText="1"/>
    </xf>
    <xf numFmtId="0" fontId="9" fillId="0" borderId="20" xfId="0" applyFont="1" applyBorder="1" applyAlignment="1">
      <alignment/>
    </xf>
    <xf numFmtId="185" fontId="9" fillId="25" borderId="20" xfId="0" applyNumberFormat="1" applyFont="1" applyFill="1" applyBorder="1" applyAlignment="1">
      <alignment horizontal="right" vertical="center" wrapText="1"/>
    </xf>
    <xf numFmtId="0" fontId="9" fillId="25" borderId="20" xfId="0" applyFont="1" applyFill="1" applyBorder="1" applyAlignment="1">
      <alignment/>
    </xf>
    <xf numFmtId="0" fontId="8" fillId="25" borderId="18" xfId="0" applyFont="1" applyFill="1" applyBorder="1" applyAlignment="1">
      <alignment horizontal="center" vertical="center"/>
    </xf>
    <xf numFmtId="185" fontId="8" fillId="25" borderId="21" xfId="0" applyNumberFormat="1" applyFont="1" applyFill="1" applyBorder="1" applyAlignment="1">
      <alignment horizontal="right" vertical="center" wrapText="1"/>
    </xf>
    <xf numFmtId="0" fontId="9" fillId="25" borderId="20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185" fontId="9" fillId="0" borderId="20" xfId="0" applyNumberFormat="1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/>
    </xf>
    <xf numFmtId="0" fontId="9" fillId="25" borderId="20" xfId="0" applyFont="1" applyFill="1" applyBorder="1" applyAlignment="1">
      <alignment horizontal="center" vertical="center"/>
    </xf>
    <xf numFmtId="0" fontId="9" fillId="25" borderId="22" xfId="0" applyFont="1" applyFill="1" applyBorder="1" applyAlignment="1">
      <alignment horizontal="center" vertical="center"/>
    </xf>
    <xf numFmtId="0" fontId="9" fillId="25" borderId="23" xfId="0" applyFont="1" applyFill="1" applyBorder="1" applyAlignment="1">
      <alignment horizontal="center" vertical="center"/>
    </xf>
    <xf numFmtId="0" fontId="9" fillId="25" borderId="24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168" applyFont="1" applyBorder="1" applyAlignment="1">
      <alignment horizontal="right"/>
      <protection/>
    </xf>
    <xf numFmtId="0" fontId="3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2" fillId="25" borderId="10" xfId="386" applyFont="1" applyFill="1" applyBorder="1" applyAlignment="1">
      <alignment vertical="center"/>
      <protection/>
    </xf>
    <xf numFmtId="0" fontId="2" fillId="25" borderId="10" xfId="0" applyFont="1" applyFill="1" applyBorder="1" applyAlignment="1">
      <alignment horizontal="center" vertical="center" wrapText="1"/>
    </xf>
    <xf numFmtId="183" fontId="2" fillId="25" borderId="10" xfId="168" applyNumberFormat="1" applyFont="1" applyFill="1" applyBorder="1" applyAlignment="1">
      <alignment horizontal="center" vertical="center"/>
      <protection/>
    </xf>
    <xf numFmtId="184" fontId="2" fillId="25" borderId="10" xfId="0" applyNumberFormat="1" applyFont="1" applyFill="1" applyBorder="1" applyAlignment="1">
      <alignment vertical="center"/>
    </xf>
    <xf numFmtId="0" fontId="2" fillId="25" borderId="10" xfId="71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horizontal="left"/>
    </xf>
    <xf numFmtId="0" fontId="2" fillId="25" borderId="10" xfId="71" applyFont="1" applyFill="1" applyBorder="1" applyAlignment="1">
      <alignment horizontal="center" vertical="center"/>
      <protection/>
    </xf>
    <xf numFmtId="0" fontId="2" fillId="0" borderId="10" xfId="7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25" borderId="16" xfId="318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185" fontId="2" fillId="25" borderId="10" xfId="0" applyNumberFormat="1" applyFont="1" applyFill="1" applyBorder="1" applyAlignment="1">
      <alignment horizontal="right" vertical="center" wrapText="1"/>
    </xf>
    <xf numFmtId="183" fontId="2" fillId="25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185" fontId="2" fillId="0" borderId="10" xfId="0" applyNumberFormat="1" applyFont="1" applyFill="1" applyBorder="1" applyAlignment="1">
      <alignment horizontal="right" vertical="center" wrapText="1"/>
    </xf>
    <xf numFmtId="17" fontId="2" fillId="25" borderId="10" xfId="0" applyNumberFormat="1" applyFont="1" applyFill="1" applyBorder="1" applyAlignment="1">
      <alignment horizontal="center" vertical="center" wrapText="1"/>
    </xf>
    <xf numFmtId="185" fontId="2" fillId="25" borderId="10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85" fontId="2" fillId="25" borderId="25" xfId="426" applyNumberFormat="1" applyFont="1" applyFill="1" applyBorder="1" applyAlignment="1">
      <alignment horizontal="center" vertical="center" wrapText="1"/>
      <protection/>
    </xf>
    <xf numFmtId="0" fontId="2" fillId="0" borderId="10" xfId="231" applyNumberFormat="1" applyFont="1" applyFill="1" applyBorder="1" applyAlignment="1">
      <alignment vertical="center" wrapText="1"/>
      <protection/>
    </xf>
    <xf numFmtId="0" fontId="2" fillId="0" borderId="10" xfId="275" applyFont="1" applyFill="1" applyBorder="1" applyAlignment="1">
      <alignment horizontal="center" vertical="center" wrapText="1"/>
      <protection/>
    </xf>
    <xf numFmtId="0" fontId="2" fillId="0" borderId="12" xfId="231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185" fontId="2" fillId="25" borderId="10" xfId="426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183" fontId="13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25" borderId="26" xfId="0" applyFont="1" applyFill="1" applyBorder="1" applyAlignment="1">
      <alignment horizontal="left" vertical="center" wrapText="1"/>
    </xf>
    <xf numFmtId="0" fontId="2" fillId="25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7" fillId="0" borderId="10" xfId="318" applyFont="1" applyBorder="1" applyAlignment="1">
      <alignment horizontal="center" vertical="center"/>
      <protection/>
    </xf>
    <xf numFmtId="0" fontId="17" fillId="0" borderId="25" xfId="318" applyFont="1" applyBorder="1" applyAlignment="1">
      <alignment horizontal="center" vertical="center"/>
      <protection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85" fontId="17" fillId="0" borderId="10" xfId="0" applyNumberFormat="1" applyFont="1" applyBorder="1" applyAlignment="1">
      <alignment horizontal="center" vertical="center" wrapText="1"/>
    </xf>
    <xf numFmtId="183" fontId="17" fillId="0" borderId="10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0" fontId="12" fillId="0" borderId="10" xfId="318" applyFont="1" applyBorder="1" applyAlignment="1">
      <alignment horizontal="center" vertical="center" wrapText="1"/>
      <protection/>
    </xf>
    <xf numFmtId="0" fontId="18" fillId="0" borderId="17" xfId="318" applyFont="1" applyBorder="1" applyAlignment="1">
      <alignment horizontal="center" vertical="center"/>
      <protection/>
    </xf>
    <xf numFmtId="7" fontId="18" fillId="0" borderId="10" xfId="318" applyNumberFormat="1" applyFont="1" applyBorder="1" applyAlignment="1">
      <alignment horizontal="center" vertical="center"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</cellXfs>
  <cellStyles count="505">
    <cellStyle name="Normal" xfId="0"/>
    <cellStyle name="Currency [0]" xfId="15"/>
    <cellStyle name="Currency" xfId="16"/>
    <cellStyle name="好_停车场" xfId="17"/>
    <cellStyle name="常规 2 2 4" xfId="18"/>
    <cellStyle name="Price List P/N" xfId="19"/>
    <cellStyle name="输入" xfId="20"/>
    <cellStyle name="汇总 6" xfId="21"/>
    <cellStyle name="20% - 强调文字颜色 3" xfId="22"/>
    <cellStyle name="输出 3" xfId="23"/>
    <cellStyle name="链接单元格 5" xfId="24"/>
    <cellStyle name="20% - 强调文字颜色 1 2" xfId="25"/>
    <cellStyle name="Comma [0]_±¨¼Û (2)" xfId="26"/>
    <cellStyle name="40% - 强调文字颜色 6 3" xfId="27"/>
    <cellStyle name="0,0&#13;&#10;NA&#13;&#10; 3" xfId="28"/>
    <cellStyle name="Comma [0]" xfId="29"/>
    <cellStyle name="千位分隔 2 6" xfId="30"/>
    <cellStyle name="千位分隔 2 2 4" xfId="31"/>
    <cellStyle name="Comma" xfId="32"/>
    <cellStyle name="常规 7 3" xfId="33"/>
    <cellStyle name="差" xfId="34"/>
    <cellStyle name="Price List Descr Italic" xfId="35"/>
    <cellStyle name="40% - 强调文字颜色 3" xfId="36"/>
    <cellStyle name="强调文字颜色 1 8" xfId="37"/>
    <cellStyle name="计算 2" xfId="38"/>
    <cellStyle name="60% - 强调文字颜色 3" xfId="39"/>
    <cellStyle name="Hyperlink" xfId="40"/>
    <cellStyle name="样式 1 5" xfId="41"/>
    <cellStyle name="Percent" xfId="42"/>
    <cellStyle name="Followed Hyperlink" xfId="43"/>
    <cellStyle name="20% - 强调文字颜色 4 5" xfId="44"/>
    <cellStyle name="60% - 强调文字颜色 2 3" xfId="45"/>
    <cellStyle name="常规 6" xfId="46"/>
    <cellStyle name="注释" xfId="47"/>
    <cellStyle name="60% - 强调文字颜色 2" xfId="48"/>
    <cellStyle name="Price List Repl Product" xfId="49"/>
    <cellStyle name="常规 5 2 4" xfId="50"/>
    <cellStyle name="标题 4" xfId="51"/>
    <cellStyle name="一般_客戶資料表-生弘" xfId="52"/>
    <cellStyle name="注释 5" xfId="53"/>
    <cellStyle name="警告文本" xfId="54"/>
    <cellStyle name="60% - 强调文字颜色 6 8" xfId="55"/>
    <cellStyle name="常规 5 2" xfId="56"/>
    <cellStyle name="标题" xfId="57"/>
    <cellStyle name="解释性文本" xfId="58"/>
    <cellStyle name="差 6" xfId="59"/>
    <cellStyle name="差_4套停车场系统 2" xfId="60"/>
    <cellStyle name="标题 1" xfId="61"/>
    <cellStyle name="差 7" xfId="62"/>
    <cellStyle name="常规 5 2 2" xfId="63"/>
    <cellStyle name="标题 2" xfId="64"/>
    <cellStyle name="40% - 强调文字颜色 3 8" xfId="65"/>
    <cellStyle name="60% - 强调文字颜色 1" xfId="66"/>
    <cellStyle name="差 8" xfId="67"/>
    <cellStyle name="常规 5 2 3" xfId="68"/>
    <cellStyle name="标题 3" xfId="69"/>
    <cellStyle name="常规 2_35号配制清单" xfId="70"/>
    <cellStyle name="常规_友精大厦报价" xfId="71"/>
    <cellStyle name="60% - 强调文字颜色 4" xfId="72"/>
    <cellStyle name="输出" xfId="73"/>
    <cellStyle name="计算" xfId="74"/>
    <cellStyle name="40% - 强调文字颜色 4 2" xfId="75"/>
    <cellStyle name="计算 3 2" xfId="76"/>
    <cellStyle name="检查单元格" xfId="77"/>
    <cellStyle name="链接单元格 8" xfId="78"/>
    <cellStyle name="输出 6" xfId="79"/>
    <cellStyle name="20% - 强调文字颜色 6" xfId="80"/>
    <cellStyle name="强调文字颜色 2" xfId="81"/>
    <cellStyle name="40% - 强调文字颜色 5 7" xfId="82"/>
    <cellStyle name="链接单元格" xfId="83"/>
    <cellStyle name="0,0&#13;&#10;NA&#13;&#10; 5" xfId="84"/>
    <cellStyle name="40% - 强调文字颜色 6 5" xfId="85"/>
    <cellStyle name="汇总" xfId="86"/>
    <cellStyle name="好" xfId="87"/>
    <cellStyle name="20% - 强调文字颜色 3 3" xfId="88"/>
    <cellStyle name="适中 8" xfId="89"/>
    <cellStyle name="适中" xfId="90"/>
    <cellStyle name="链接单元格 7" xfId="91"/>
    <cellStyle name="输出 5" xfId="92"/>
    <cellStyle name="20% - 强调文字颜色 5" xfId="93"/>
    <cellStyle name="强调文字颜色 1" xfId="94"/>
    <cellStyle name="链接单元格 3" xfId="95"/>
    <cellStyle name="20% - 强调文字颜色 1" xfId="96"/>
    <cellStyle name="强调文字颜色 1 6" xfId="97"/>
    <cellStyle name="40% - 强调文字颜色 1" xfId="98"/>
    <cellStyle name="链接单元格 4" xfId="99"/>
    <cellStyle name="输出 2" xfId="100"/>
    <cellStyle name="20% - 强调文字颜色 2" xfId="101"/>
    <cellStyle name="强调文字颜色 1 7" xfId="102"/>
    <cellStyle name="40% - 强调文字颜色 2" xfId="103"/>
    <cellStyle name="强调文字颜色 3" xfId="104"/>
    <cellStyle name="PSChar" xfId="105"/>
    <cellStyle name="强调文字颜色 4" xfId="106"/>
    <cellStyle name="链接单元格 6" xfId="107"/>
    <cellStyle name="输出 4" xfId="108"/>
    <cellStyle name="20% - 强调文字颜色 4" xfId="109"/>
    <cellStyle name="计算 3" xfId="110"/>
    <cellStyle name="40% - 强调文字颜色 4" xfId="111"/>
    <cellStyle name="强调文字颜色 5" xfId="112"/>
    <cellStyle name="计算 4" xfId="113"/>
    <cellStyle name="40% - 强调文字颜色 5" xfId="114"/>
    <cellStyle name="60% - 强调文字颜色 5" xfId="115"/>
    <cellStyle name="强调文字颜色 6" xfId="116"/>
    <cellStyle name="0,0&#13;&#10;NA&#13;&#10;" xfId="117"/>
    <cellStyle name="计算 5" xfId="118"/>
    <cellStyle name="适中 2" xfId="119"/>
    <cellStyle name="40% - 强调文字颜色 6" xfId="120"/>
    <cellStyle name="60% - 强调文字颜色 6" xfId="121"/>
    <cellStyle name="_ET_STYLE_NoName_00_" xfId="122"/>
    <cellStyle name="输入 7" xfId="123"/>
    <cellStyle name="_水岸名城车管" xfId="124"/>
    <cellStyle name="20% - 强调文字颜色 5 3" xfId="125"/>
    <cellStyle name="千位分隔 2 9" xfId="126"/>
    <cellStyle name="_鼓楼报价" xfId="127"/>
    <cellStyle name="40% - 强调文字颜色 5 2" xfId="128"/>
    <cellStyle name="计算 4 2" xfId="129"/>
    <cellStyle name="_配置清单（车安）" xfId="130"/>
    <cellStyle name="pricing" xfId="131"/>
    <cellStyle name="输出 7" xfId="132"/>
    <cellStyle name="0,0&#13;&#10;NA&#13;&#10; 2" xfId="133"/>
    <cellStyle name="40% - 强调文字颜色 6 2" xfId="134"/>
    <cellStyle name="?餕_x000C_F?&#13;9齍_x0001_??_x0007__x0001__x0001_" xfId="135"/>
    <cellStyle name="强调文字颜色 3 8" xfId="136"/>
    <cellStyle name="0,0&#13;&#10;NA&#13;&#10; 4" xfId="137"/>
    <cellStyle name="40% - 强调文字颜色 6 4" xfId="138"/>
    <cellStyle name="_蓝卡to安天下一品苑停车场清单110307" xfId="139"/>
    <cellStyle name="_配置清单（立林）" xfId="140"/>
    <cellStyle name="常规_周界成本" xfId="141"/>
    <cellStyle name="汇总 3 2" xfId="142"/>
    <cellStyle name="强调文字颜色 1 5" xfId="143"/>
    <cellStyle name="_招标用空白清单" xfId="144"/>
    <cellStyle name="0,0&#13;&#10;NA&#13;&#10; 2 2" xfId="145"/>
    <cellStyle name="0,0&#13;&#10;NA&#13;&#10;_标准版分路款" xfId="146"/>
    <cellStyle name="常规 2 6" xfId="147"/>
    <cellStyle name="强调文字颜色 4 3" xfId="148"/>
    <cellStyle name="20% - 强调文字颜色 1 3" xfId="149"/>
    <cellStyle name="20% - 强调文字颜色 1 4" xfId="150"/>
    <cellStyle name="普通_laroux" xfId="151"/>
    <cellStyle name="20% - 强调文字颜色 1 5" xfId="152"/>
    <cellStyle name="好 2" xfId="153"/>
    <cellStyle name="20% - 强调文字颜色 1 6" xfId="154"/>
    <cellStyle name="好 3" xfId="155"/>
    <cellStyle name="20% - 强调文字颜色 1 7" xfId="156"/>
    <cellStyle name="好 4" xfId="157"/>
    <cellStyle name="20% - 强调文字颜色 1 8" xfId="158"/>
    <cellStyle name="好 5" xfId="159"/>
    <cellStyle name="20% - 强调文字颜色 2 2" xfId="160"/>
    <cellStyle name="输出 2 2" xfId="161"/>
    <cellStyle name="20% - 强调文字颜色 2 3" xfId="162"/>
    <cellStyle name="20% - 强调文字颜色 2 4" xfId="163"/>
    <cellStyle name="20% - 强调文字颜色 2 5" xfId="164"/>
    <cellStyle name="20% - 强调文字颜色 2 6" xfId="165"/>
    <cellStyle name="20% - 强调文字颜色 2 7" xfId="166"/>
    <cellStyle name="20% - 强调文字颜色 2 8" xfId="167"/>
    <cellStyle name="样式 1" xfId="168"/>
    <cellStyle name="20% - 强调文字颜色 3 2" xfId="169"/>
    <cellStyle name="适中 7" xfId="170"/>
    <cellStyle name="输出 3 2" xfId="171"/>
    <cellStyle name="20% - 强调文字颜色 3 4" xfId="172"/>
    <cellStyle name="60% - 强调文字颜色 1 2" xfId="173"/>
    <cellStyle name="20% - 强调文字颜色 3 5" xfId="174"/>
    <cellStyle name="60% - 强调文字颜色 1 3" xfId="175"/>
    <cellStyle name="20% - 强调文字颜色 3 6" xfId="176"/>
    <cellStyle name="60% - 强调文字颜色 1 4" xfId="177"/>
    <cellStyle name="20% - 强调文字颜色 3 7" xfId="178"/>
    <cellStyle name="60% - 强调文字颜色 1 5" xfId="179"/>
    <cellStyle name="20% - 强调文字颜色 3 8" xfId="180"/>
    <cellStyle name="60% - 强调文字颜色 1 6" xfId="181"/>
    <cellStyle name="20% - 强调文字颜色 4 2" xfId="182"/>
    <cellStyle name="常规 3" xfId="183"/>
    <cellStyle name="输出 4 2" xfId="184"/>
    <cellStyle name="20% - 强调文字颜色 4 3" xfId="185"/>
    <cellStyle name="常规 4" xfId="186"/>
    <cellStyle name="20% - 强调文字颜色 4 4" xfId="187"/>
    <cellStyle name="60% - 强调文字颜色 2 2" xfId="188"/>
    <cellStyle name="常规 5" xfId="189"/>
    <cellStyle name="20% - 强调文字颜色 4 6" xfId="190"/>
    <cellStyle name="60% - 强调文字颜色 2 4" xfId="191"/>
    <cellStyle name="常规 7" xfId="192"/>
    <cellStyle name="20% - 强调文字颜色 4 7" xfId="193"/>
    <cellStyle name="60% - 强调文字颜色 2 5" xfId="194"/>
    <cellStyle name="常规 8" xfId="195"/>
    <cellStyle name="20% - 强调文字颜色 4 8" xfId="196"/>
    <cellStyle name="60% - 强调文字颜色 2 6" xfId="197"/>
    <cellStyle name="常规 9" xfId="198"/>
    <cellStyle name="20% - 强调文字颜色 5 2" xfId="199"/>
    <cellStyle name="千位分隔 2 8" xfId="200"/>
    <cellStyle name="20% - 强调文字颜色 5 4" xfId="201"/>
    <cellStyle name="60% - 强调文字颜色 3 2" xfId="202"/>
    <cellStyle name="20% - 强调文字颜色 5 5" xfId="203"/>
    <cellStyle name="60% - 强调文字颜色 3 3" xfId="204"/>
    <cellStyle name="20% - 强调文字颜色 5 6" xfId="205"/>
    <cellStyle name="60% - 强调文字颜色 3 4" xfId="206"/>
    <cellStyle name="20% - 强调文字颜色 5 7" xfId="207"/>
    <cellStyle name="60% - 强调文字颜色 3 5" xfId="208"/>
    <cellStyle name="20% - 强调文字颜色 5 8" xfId="209"/>
    <cellStyle name="60% - 强调文字颜色 3 6" xfId="210"/>
    <cellStyle name="20% - 强调文字颜色 6 2" xfId="211"/>
    <cellStyle name="20% - 强调文字颜色 6 3" xfId="212"/>
    <cellStyle name="20% - 强调文字颜色 6 4" xfId="213"/>
    <cellStyle name="60% - 强调文字颜色 4 2" xfId="214"/>
    <cellStyle name="20% - 强调文字颜色 6 5" xfId="215"/>
    <cellStyle name="60% - 强调文字颜色 4 3" xfId="216"/>
    <cellStyle name="20% - 强调文字颜色 6 6" xfId="217"/>
    <cellStyle name="60% - 强调文字颜色 4 4" xfId="218"/>
    <cellStyle name="20% - 强调文字颜色 6 7" xfId="219"/>
    <cellStyle name="60% - 强调文字颜色 4 5" xfId="220"/>
    <cellStyle name="20% - 强调文字颜色 6 8" xfId="221"/>
    <cellStyle name="60% - 强调文字颜色 4 6" xfId="222"/>
    <cellStyle name="40% - 强调文字颜色 1 2" xfId="223"/>
    <cellStyle name="40% - 强调文字颜色 1 3" xfId="224"/>
    <cellStyle name="Price List Heading-P/L" xfId="225"/>
    <cellStyle name="40% - 强调文字颜色 1 4" xfId="226"/>
    <cellStyle name="40% - 强调文字颜色 1 5" xfId="227"/>
    <cellStyle name="常规_监控、网络防雷预算" xfId="228"/>
    <cellStyle name="40% - 强调文字颜色 1 6" xfId="229"/>
    <cellStyle name="40% - 强调文字颜色 1 7" xfId="230"/>
    <cellStyle name="常规_Sheet1_3" xfId="231"/>
    <cellStyle name="40% - 强调文字颜色 1 8" xfId="232"/>
    <cellStyle name="40% - 强调文字颜色 2 2" xfId="233"/>
    <cellStyle name="40% - 强调文字颜色 2 3" xfId="234"/>
    <cellStyle name="40% - 强调文字颜色 2 4" xfId="235"/>
    <cellStyle name="Header2 2" xfId="236"/>
    <cellStyle name="40% - 强调文字颜色 2 5" xfId="237"/>
    <cellStyle name="40% - 强调文字颜色 2 6" xfId="238"/>
    <cellStyle name="40% - 强调文字颜色 2 7" xfId="239"/>
    <cellStyle name="Normal_#10-Headcount" xfId="240"/>
    <cellStyle name="40% - 强调文字颜色 2 8" xfId="241"/>
    <cellStyle name="40% - 强调文字颜色 3 2" xfId="242"/>
    <cellStyle name="计算 2 2" xfId="243"/>
    <cellStyle name="40% - 强调文字颜色 3 3" xfId="244"/>
    <cellStyle name="40% - 强调文字颜色 3 4" xfId="245"/>
    <cellStyle name="40% - 强调文字颜色 3 5" xfId="246"/>
    <cellStyle name="40% - 强调文字颜色 3 6" xfId="247"/>
    <cellStyle name="40% - 强调文字颜色 3 7" xfId="248"/>
    <cellStyle name="40% - 强调文字颜色 4 3" xfId="249"/>
    <cellStyle name="40% - 强调文字颜色 4 4" xfId="250"/>
    <cellStyle name="40% - 强调文字颜色 4 5" xfId="251"/>
    <cellStyle name="Price List Disco Header 2" xfId="252"/>
    <cellStyle name="Standard_HVAC2" xfId="253"/>
    <cellStyle name="40% - 强调文字颜色 4 6" xfId="254"/>
    <cellStyle name="40% - 强调文字颜色 4 7" xfId="255"/>
    <cellStyle name="40% - 强调文字颜色 4 8" xfId="256"/>
    <cellStyle name="40% - 强调文字颜色 5 3" xfId="257"/>
    <cellStyle name="40% - 强调文字颜色 5 4" xfId="258"/>
    <cellStyle name="40% - 强调文字颜色 5 5" xfId="259"/>
    <cellStyle name="no dec" xfId="260"/>
    <cellStyle name="40% - 强调文字颜色 5 6" xfId="261"/>
    <cellStyle name="注释 2 2" xfId="262"/>
    <cellStyle name="40% - 强调文字颜色 5 8" xfId="263"/>
    <cellStyle name="40% - 强调文字颜色 6 6" xfId="264"/>
    <cellStyle name="注释 3 2" xfId="265"/>
    <cellStyle name="40% - 强调文字颜色 6 7" xfId="266"/>
    <cellStyle name="40% - 强调文字颜色 6 8" xfId="267"/>
    <cellStyle name="60% - 强调文字颜色 1 7" xfId="268"/>
    <cellStyle name="样式 1 2" xfId="269"/>
    <cellStyle name="60% - 强调文字颜色 1 8" xfId="270"/>
    <cellStyle name="样式 1 3" xfId="271"/>
    <cellStyle name="60% - 强调文字颜色 2 7" xfId="272"/>
    <cellStyle name="60% - 强调文字颜色 2 8" xfId="273"/>
    <cellStyle name="60% - 强调文字颜色 3 7" xfId="274"/>
    <cellStyle name="常规_监控" xfId="275"/>
    <cellStyle name="60% - 强调文字颜色 3 8" xfId="276"/>
    <cellStyle name="常规 2 2" xfId="277"/>
    <cellStyle name="60% - 强调文字颜色 4 7" xfId="278"/>
    <cellStyle name="Price List Heading 1" xfId="279"/>
    <cellStyle name="60% - 强调文字颜色 4 8" xfId="280"/>
    <cellStyle name="常规 3 2" xfId="281"/>
    <cellStyle name="60% - 强调文字颜色 5 2" xfId="282"/>
    <cellStyle name="60% - 强调文字颜色 5 3" xfId="283"/>
    <cellStyle name="60% - 强调文字颜色 5 4" xfId="284"/>
    <cellStyle name="60% - 强调文字颜色 5 5" xfId="285"/>
    <cellStyle name="60% - 强调文字颜色 5 6" xfId="286"/>
    <cellStyle name="60% - 强调文字颜色 5 7" xfId="287"/>
    <cellStyle name="60% - 强调文字颜色 5 8" xfId="288"/>
    <cellStyle name="常规 4 2" xfId="289"/>
    <cellStyle name="60% - 强调文字颜色 6 2" xfId="290"/>
    <cellStyle name="60% - 强调文字颜色 6 3" xfId="291"/>
    <cellStyle name="60% - 强调文字颜色 6 4" xfId="292"/>
    <cellStyle name="好_尚书房报价(20130106) 2" xfId="293"/>
    <cellStyle name="60% - 强调文字颜色 6 5" xfId="294"/>
    <cellStyle name="60% - 强调文字颜色 6 6" xfId="295"/>
    <cellStyle name="60% - 强调文字颜色 6 7" xfId="296"/>
    <cellStyle name="Calc Currency (0)" xfId="297"/>
    <cellStyle name="Comma_±¨¼Û (2)" xfId="298"/>
    <cellStyle name="Currency [0]_±¨¼Û (2)" xfId="299"/>
    <cellStyle name="Currency_±¨¼Û (2)" xfId="300"/>
    <cellStyle name="Grey" xfId="301"/>
    <cellStyle name="标题 2 2" xfId="302"/>
    <cellStyle name="Header1" xfId="303"/>
    <cellStyle name="Header2" xfId="304"/>
    <cellStyle name="Input [yellow]" xfId="305"/>
    <cellStyle name="千位分隔 2 2 2" xfId="306"/>
    <cellStyle name="千位分隔 2 4" xfId="307"/>
    <cellStyle name="Input [yellow] 2" xfId="308"/>
    <cellStyle name="Nor}al" xfId="309"/>
    <cellStyle name="Normal - Style1" xfId="310"/>
    <cellStyle name="oft Excel]&#13;&#10;Comment=open=/f ?e巜’è?·?é??丄??乕?U乕’è?`??悺?e??悺薄癨?è?t?ˉ?ì?ê——?é“o?^?·?é?±???a?????ü?·丅&#13;&#10;Maximized" xfId="311"/>
    <cellStyle name="Percent [2]" xfId="312"/>
    <cellStyle name="Price List Descr" xfId="313"/>
    <cellStyle name="标题 4 5" xfId="314"/>
    <cellStyle name="检查单元格 3" xfId="315"/>
    <cellStyle name="Price List Descr Bold/Ital" xfId="316"/>
    <cellStyle name="Price List Disco Header" xfId="317"/>
    <cellStyle name="常规_大成国际郁海名郡报价" xfId="318"/>
    <cellStyle name="强调文字颜色 6 7" xfId="319"/>
    <cellStyle name="Price List Heading-Main" xfId="320"/>
    <cellStyle name="Price List Heading-P/L 2" xfId="321"/>
    <cellStyle name="货币 2 3" xfId="322"/>
    <cellStyle name="注释 7" xfId="323"/>
    <cellStyle name="Price List Price" xfId="324"/>
    <cellStyle name="Pricing Text" xfId="325"/>
    <cellStyle name="标题 4 6" xfId="326"/>
    <cellStyle name="检查单元格 4" xfId="327"/>
    <cellStyle name="PSHeading" xfId="328"/>
    <cellStyle name="强调文字颜色 6 8" xfId="329"/>
    <cellStyle name="RowLevel_0" xfId="330"/>
    <cellStyle name="标题 1 2" xfId="331"/>
    <cellStyle name="标题 1 3" xfId="332"/>
    <cellStyle name="标题 1 4" xfId="333"/>
    <cellStyle name="标题 1 5" xfId="334"/>
    <cellStyle name="标题 1 6" xfId="335"/>
    <cellStyle name="标题 1 7" xfId="336"/>
    <cellStyle name="标题 1 8" xfId="337"/>
    <cellStyle name="标题 10" xfId="338"/>
    <cellStyle name="标题 11" xfId="339"/>
    <cellStyle name="标题 2 3" xfId="340"/>
    <cellStyle name="标题 2 4" xfId="341"/>
    <cellStyle name="标题 2 5" xfId="342"/>
    <cellStyle name="标题 2 6" xfId="343"/>
    <cellStyle name="标题 2 7" xfId="344"/>
    <cellStyle name="标题 2 8" xfId="345"/>
    <cellStyle name="标题 3 2" xfId="346"/>
    <cellStyle name="标题 3 3" xfId="347"/>
    <cellStyle name="标题 3 4" xfId="348"/>
    <cellStyle name="标题 3 5" xfId="349"/>
    <cellStyle name="标题 3 6" xfId="350"/>
    <cellStyle name="标题 3 7" xfId="351"/>
    <cellStyle name="标题 3 8" xfId="352"/>
    <cellStyle name="标题 4 2" xfId="353"/>
    <cellStyle name="标题 4 3" xfId="354"/>
    <cellStyle name="汇总 2 2" xfId="355"/>
    <cellStyle name="标题 4 4" xfId="356"/>
    <cellStyle name="检查单元格 2" xfId="357"/>
    <cellStyle name="标题 4 7" xfId="358"/>
    <cellStyle name="检查单元格 5" xfId="359"/>
    <cellStyle name="标题 4 8" xfId="360"/>
    <cellStyle name="常规_三期报价" xfId="361"/>
    <cellStyle name="检查单元格 6" xfId="362"/>
    <cellStyle name="标题 5" xfId="363"/>
    <cellStyle name="标题 6" xfId="364"/>
    <cellStyle name="标题 7" xfId="365"/>
    <cellStyle name="标题 8" xfId="366"/>
    <cellStyle name="标题 9" xfId="367"/>
    <cellStyle name="差 2" xfId="368"/>
    <cellStyle name="解释性文本 5" xfId="369"/>
    <cellStyle name="差 3" xfId="370"/>
    <cellStyle name="解释性文本 6" xfId="371"/>
    <cellStyle name="差 4" xfId="372"/>
    <cellStyle name="解释性文本 7" xfId="373"/>
    <cellStyle name="差 5" xfId="374"/>
    <cellStyle name="解释性文本 8" xfId="375"/>
    <cellStyle name="差_4套停车场系统" xfId="376"/>
    <cellStyle name="强调文字颜色 5 8" xfId="377"/>
    <cellStyle name="差_尚书房报价(20130106)" xfId="378"/>
    <cellStyle name="差_尚书房报价(20130106) 2" xfId="379"/>
    <cellStyle name="差_停车场" xfId="380"/>
    <cellStyle name="差_停车场 2" xfId="381"/>
    <cellStyle name="差_停车场 2 2" xfId="382"/>
    <cellStyle name="差_停车场 3" xfId="383"/>
    <cellStyle name="常规 10" xfId="384"/>
    <cellStyle name="常规 11" xfId="385"/>
    <cellStyle name="常规 12" xfId="386"/>
    <cellStyle name="常规 12 2" xfId="387"/>
    <cellStyle name="常规 12 3" xfId="388"/>
    <cellStyle name="常规 12 4" xfId="389"/>
    <cellStyle name="常规 13" xfId="390"/>
    <cellStyle name="常规 13 2" xfId="391"/>
    <cellStyle name="常规 14" xfId="392"/>
    <cellStyle name="常规 2" xfId="393"/>
    <cellStyle name="常规 2 2 2" xfId="394"/>
    <cellStyle name="常规 2 2 3" xfId="395"/>
    <cellStyle name="常规 2 3" xfId="396"/>
    <cellStyle name="输入 3 2" xfId="397"/>
    <cellStyle name="常规 2 4" xfId="398"/>
    <cellStyle name="常规 2 5" xfId="399"/>
    <cellStyle name="强调文字颜色 4 2" xfId="400"/>
    <cellStyle name="常规 2 7" xfId="401"/>
    <cellStyle name="强调文字颜色 4 4" xfId="402"/>
    <cellStyle name="常规 2 8" xfId="403"/>
    <cellStyle name="强调文字颜色 4 5" xfId="404"/>
    <cellStyle name="输入 2" xfId="405"/>
    <cellStyle name="常规 2 9" xfId="406"/>
    <cellStyle name="强调文字颜色 4 6" xfId="407"/>
    <cellStyle name="输入 3" xfId="408"/>
    <cellStyle name="常规 3 3" xfId="409"/>
    <cellStyle name="输入 4 2" xfId="410"/>
    <cellStyle name="常规 3 4" xfId="411"/>
    <cellStyle name="常规 4 3" xfId="412"/>
    <cellStyle name="常规 4 4" xfId="413"/>
    <cellStyle name="常规 5 3" xfId="414"/>
    <cellStyle name="常规 5 4" xfId="415"/>
    <cellStyle name="常规 5 5" xfId="416"/>
    <cellStyle name="常规 5_皇冠调整报价（12.1）" xfId="417"/>
    <cellStyle name="常规 6 2" xfId="418"/>
    <cellStyle name="注释 2" xfId="419"/>
    <cellStyle name="常规 6 3" xfId="420"/>
    <cellStyle name="注释 3" xfId="421"/>
    <cellStyle name="常规 6 4" xfId="422"/>
    <cellStyle name="注释 4" xfId="423"/>
    <cellStyle name="常规 7 2" xfId="424"/>
    <cellStyle name="常规 7 4" xfId="425"/>
    <cellStyle name="常规_Sheet1" xfId="426"/>
    <cellStyle name="强调文字颜色 3 5" xfId="427"/>
    <cellStyle name="常规_鼓楼报价" xfId="428"/>
    <cellStyle name="解释性文本 3" xfId="429"/>
    <cellStyle name="好 6" xfId="430"/>
    <cellStyle name="好 7" xfId="431"/>
    <cellStyle name="好 8" xfId="432"/>
    <cellStyle name="好_4套停车场系统" xfId="433"/>
    <cellStyle name="强调文字颜色 2 2" xfId="434"/>
    <cellStyle name="好_4套停车场系统 2" xfId="435"/>
    <cellStyle name="好_尚书房报价(20130106)" xfId="436"/>
    <cellStyle name="好_停车场 2" xfId="437"/>
    <cellStyle name="货币 2" xfId="438"/>
    <cellStyle name="好_停车场 2 2" xfId="439"/>
    <cellStyle name="货币 2 2" xfId="440"/>
    <cellStyle name="注释 6" xfId="441"/>
    <cellStyle name="好_停车场 3" xfId="442"/>
    <cellStyle name="汇总 2" xfId="443"/>
    <cellStyle name="汇总 3" xfId="444"/>
    <cellStyle name="汇总 4" xfId="445"/>
    <cellStyle name="汇总 4 2" xfId="446"/>
    <cellStyle name="强调文字颜色 2 5" xfId="447"/>
    <cellStyle name="汇总 5" xfId="448"/>
    <cellStyle name="汇总 7" xfId="449"/>
    <cellStyle name="汇总 8" xfId="450"/>
    <cellStyle name="汇总 9" xfId="451"/>
    <cellStyle name="货币 2 4" xfId="452"/>
    <cellStyle name="注释 8" xfId="453"/>
    <cellStyle name="计算 6" xfId="454"/>
    <cellStyle name="适中 3" xfId="455"/>
    <cellStyle name="计算 7" xfId="456"/>
    <cellStyle name="适中 4" xfId="457"/>
    <cellStyle name="计算 8" xfId="458"/>
    <cellStyle name="适中 5" xfId="459"/>
    <cellStyle name="计算 9" xfId="460"/>
    <cellStyle name="适中 6" xfId="461"/>
    <cellStyle name="检查单元格 7" xfId="462"/>
    <cellStyle name="检查单元格 8" xfId="463"/>
    <cellStyle name="解释性文本 2" xfId="464"/>
    <cellStyle name="解释性文本 4" xfId="465"/>
    <cellStyle name="警告文本 2" xfId="466"/>
    <cellStyle name="警告文本 3" xfId="467"/>
    <cellStyle name="警告文本 4" xfId="468"/>
    <cellStyle name="警告文本 5" xfId="469"/>
    <cellStyle name="警告文本 6" xfId="470"/>
    <cellStyle name="警告文本 7" xfId="471"/>
    <cellStyle name="警告文本 8" xfId="472"/>
    <cellStyle name="链接单元格 2" xfId="473"/>
    <cellStyle name="千位[0]_laroux" xfId="474"/>
    <cellStyle name="千位_laroux" xfId="475"/>
    <cellStyle name="千位分隔 2" xfId="476"/>
    <cellStyle name="千位分隔 2 2" xfId="477"/>
    <cellStyle name="千位分隔 2 2 3" xfId="478"/>
    <cellStyle name="千位分隔 2 5" xfId="479"/>
    <cellStyle name="千位分隔 2 3" xfId="480"/>
    <cellStyle name="千位分隔 2 7" xfId="481"/>
    <cellStyle name="强调文字颜色 1 2" xfId="482"/>
    <cellStyle name="强调文字颜色 1 3" xfId="483"/>
    <cellStyle name="强调文字颜色 1 4" xfId="484"/>
    <cellStyle name="强调文字颜色 2 3" xfId="485"/>
    <cellStyle name="强调文字颜色 2 4" xfId="486"/>
    <cellStyle name="强调文字颜色 2 6" xfId="487"/>
    <cellStyle name="强调文字颜色 2 7" xfId="488"/>
    <cellStyle name="强调文字颜色 2 8" xfId="489"/>
    <cellStyle name="强调文字颜色 3 2" xfId="490"/>
    <cellStyle name="强调文字颜色 3 3" xfId="491"/>
    <cellStyle name="强调文字颜色 3 4" xfId="492"/>
    <cellStyle name="强调文字颜色 3 6" xfId="493"/>
    <cellStyle name="强调文字颜色 3 7" xfId="494"/>
    <cellStyle name="强调文字颜色 4 7" xfId="495"/>
    <cellStyle name="输入 4" xfId="496"/>
    <cellStyle name="强调文字颜色 4 8" xfId="497"/>
    <cellStyle name="输入 5" xfId="498"/>
    <cellStyle name="强调文字颜色 5 2" xfId="499"/>
    <cellStyle name="强调文字颜色 5 3" xfId="500"/>
    <cellStyle name="强调文字颜色 5 4" xfId="501"/>
    <cellStyle name="强调文字颜色 5 5" xfId="502"/>
    <cellStyle name="强调文字颜色 5 6" xfId="503"/>
    <cellStyle name="强调文字颜色 5 7" xfId="504"/>
    <cellStyle name="强调文字颜色 6 2" xfId="505"/>
    <cellStyle name="强调文字颜色 6 3" xfId="506"/>
    <cellStyle name="强调文字颜色 6 4" xfId="507"/>
    <cellStyle name="强调文字颜色 6 5" xfId="508"/>
    <cellStyle name="强调文字颜色 6 6" xfId="509"/>
    <cellStyle name="输出 8" xfId="510"/>
    <cellStyle name="输出 9" xfId="511"/>
    <cellStyle name="输入 2 2" xfId="512"/>
    <cellStyle name="输入 6" xfId="513"/>
    <cellStyle name="输入 8" xfId="514"/>
    <cellStyle name="输入 9" xfId="515"/>
    <cellStyle name="样式 1 4" xfId="516"/>
    <cellStyle name="注释 4 2" xfId="517"/>
    <cellStyle name="注释 9" xfId="5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43;&#24179;\&#36830;&#20113;&#28207;&#28207;&#21033;\&#21335;&#20140;&#20248;&#21270;&#21518;&#26234;&#33021;&#21270;\&#24191;&#36890;&#32593;&#32476;\&#37197;&#32622;&#28165;&#21333;&#65288;&#39034;&#27888;&#2225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0.02.22&#26700;&#38754;\&#26700;&#38754;&#20081;\&#37197;&#32622;&#28165;&#21333;&#65288;&#39034;&#27888;&#22253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D-96013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1150;&#20844;&#23460;&#25171;&#21360;&#19987;&#29992;\SharedDocs\&#23385;&#21644;&#20142;&#30340;&#19994;&#21153;\&#36319;&#36394;&#39033;&#30446;\&#19996;&#28023;&#26230;&#24220;&#20154;&#23478;\&#26230;&#24220;&#20154;&#23478;&#26368;&#26032;&#30002;&#26041;&#25307;&#26631;&#21069;&#65288;07.09&#65289;\&#26032;&#24314;&#25991;&#20214;&#22841;\&#21378;&#23478;&#21457;&#26469;\&#26684;&#29790;&#29305;\&#27004;&#23431;&#33258;&#25511;&#31995;&#32479;&#37197;&#32622;&#21450;&#28165;&#21333;(201005)&#19996;&#28023;&#26230;&#24220;&#23567;&#213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8373;&#32724;\&#20849;&#20139;&#25991;&#26723;\&#24037;&#31243;\&#31119;&#28207;\&#19996;&#37096;\&#22909;&#33713;&#22366;&#65288;12&#26376;21&#26085;&#23450;&#31295;&#65289;\Finance\Peggy%20Lu\Transfer%20Price\2005%20TP%20for%20AS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8373;&#32724;\&#20849;&#20139;&#25991;&#26723;\Documents%20and%20Settings\501387719\Local%20Settings\Temporary%20Internet%20Files\OLKE5\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价总表"/>
      <sheetName val="监控 "/>
      <sheetName val="对讲"/>
      <sheetName val="车管 "/>
      <sheetName val="背景音乐"/>
      <sheetName val="机房"/>
      <sheetName val="外管网1"/>
      <sheetName val="外管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价总表"/>
      <sheetName val="监控 "/>
      <sheetName val="对讲"/>
      <sheetName val="车管 "/>
      <sheetName val="背景音乐"/>
      <sheetName val="机房"/>
      <sheetName val="外管网1"/>
      <sheetName val="外管网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quipment Schedule"/>
      <sheetName val="p1"/>
      <sheetName val="ENGG"/>
      <sheetName val="summary_p2"/>
      <sheetName val="p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0000000000000000000000000"/>
      <sheetName val="Panel"/>
      <sheetName val="汇总配置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tem description"/>
      <sheetName val="TP Price LIst"/>
      <sheetName val="Hubert's List"/>
      <sheetName val="Tecom 2005 TP"/>
      <sheetName val="bom15.4.05"/>
      <sheetName val="2004Pronto IC Pric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OCAL"/>
      <sheetName val="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5" sqref="C5:C8"/>
    </sheetView>
  </sheetViews>
  <sheetFormatPr defaultColWidth="9.00390625" defaultRowHeight="14.25"/>
  <cols>
    <col min="2" max="2" width="37.50390625" style="0" customWidth="1"/>
    <col min="3" max="3" width="36.625" style="0" customWidth="1"/>
    <col min="4" max="4" width="25.25390625" style="0" customWidth="1"/>
  </cols>
  <sheetData>
    <row r="1" spans="1:4" ht="27" customHeight="1">
      <c r="A1" s="120" t="s">
        <v>0</v>
      </c>
      <c r="B1" s="120"/>
      <c r="C1" s="120"/>
      <c r="D1" s="20"/>
    </row>
    <row r="2" spans="1:3" ht="14.25">
      <c r="A2" s="121"/>
      <c r="B2" s="122"/>
      <c r="C2" s="122"/>
    </row>
    <row r="3" spans="1:4" ht="14.25">
      <c r="A3" s="123" t="s">
        <v>1</v>
      </c>
      <c r="B3" s="123" t="s">
        <v>2</v>
      </c>
      <c r="C3" s="124" t="s">
        <v>3</v>
      </c>
      <c r="D3" s="124" t="s">
        <v>4</v>
      </c>
    </row>
    <row r="4" spans="1:4" ht="14.25">
      <c r="A4" s="123"/>
      <c r="B4" s="123"/>
      <c r="C4" s="125"/>
      <c r="D4" s="125"/>
    </row>
    <row r="5" spans="1:4" ht="14.25">
      <c r="A5" s="126">
        <v>1</v>
      </c>
      <c r="B5" s="127" t="s">
        <v>5</v>
      </c>
      <c r="C5" s="128">
        <f>SUM('监控 '!I41)</f>
        <v>0</v>
      </c>
      <c r="D5" s="129"/>
    </row>
    <row r="6" spans="1:4" ht="14.25">
      <c r="A6" s="126">
        <v>2</v>
      </c>
      <c r="B6" s="127" t="s">
        <v>6</v>
      </c>
      <c r="C6" s="128">
        <f>SUM('门禁'!I14)</f>
        <v>0</v>
      </c>
      <c r="D6" s="129"/>
    </row>
    <row r="7" spans="1:4" ht="14.25">
      <c r="A7" s="126">
        <v>3</v>
      </c>
      <c r="B7" s="127" t="s">
        <v>7</v>
      </c>
      <c r="C7" s="128">
        <f>SUM('停车场'!H37)</f>
        <v>0</v>
      </c>
      <c r="D7" s="130"/>
    </row>
    <row r="8" spans="1:4" ht="14.25">
      <c r="A8" s="126">
        <v>4</v>
      </c>
      <c r="B8" s="131" t="s">
        <v>8</v>
      </c>
      <c r="C8" s="128">
        <f>SUM('监控室'!I16)</f>
        <v>0</v>
      </c>
      <c r="D8" s="130"/>
    </row>
    <row r="9" spans="1:4" ht="14.25">
      <c r="A9" s="126">
        <v>5</v>
      </c>
      <c r="B9" s="131" t="s">
        <v>9</v>
      </c>
      <c r="C9" s="128">
        <f>SUM('综合管道'!I15)</f>
        <v>0</v>
      </c>
      <c r="D9" s="130"/>
    </row>
    <row r="10" spans="1:4" ht="15">
      <c r="A10" s="126">
        <v>6</v>
      </c>
      <c r="B10" s="132" t="s">
        <v>10</v>
      </c>
      <c r="C10" s="133">
        <f>SUM(C5:C9)</f>
        <v>0</v>
      </c>
      <c r="D10" s="129"/>
    </row>
    <row r="12" spans="1:4" ht="36" customHeight="1">
      <c r="A12" s="134"/>
      <c r="B12" s="135"/>
      <c r="C12" s="135"/>
      <c r="D12" s="135"/>
    </row>
    <row r="13" spans="1:3" ht="14.25">
      <c r="A13" s="20"/>
      <c r="B13" s="20"/>
      <c r="C13" s="136"/>
    </row>
    <row r="14" spans="3:4" ht="14.25">
      <c r="C14" s="137" t="s">
        <v>11</v>
      </c>
      <c r="D14" s="20"/>
    </row>
    <row r="15" spans="3:4" ht="14.25">
      <c r="C15" s="137" t="s">
        <v>12</v>
      </c>
      <c r="D15" s="20"/>
    </row>
    <row r="16" ht="14.25">
      <c r="C16" s="138"/>
    </row>
  </sheetData>
  <sheetProtection/>
  <mergeCells count="8">
    <mergeCell ref="A1:D1"/>
    <mergeCell ref="A12:D12"/>
    <mergeCell ref="C14:D14"/>
    <mergeCell ref="C15:D15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6"/>
  <sheetViews>
    <sheetView workbookViewId="0" topLeftCell="A19">
      <selection activeCell="C38" sqref="C38:H41"/>
    </sheetView>
  </sheetViews>
  <sheetFormatPr defaultColWidth="9.00390625" defaultRowHeight="14.25"/>
  <cols>
    <col min="1" max="1" width="4.125" style="92" customWidth="1"/>
    <col min="2" max="2" width="26.625" style="93" customWidth="1"/>
    <col min="3" max="3" width="15.875" style="92" customWidth="1"/>
    <col min="4" max="4" width="10.25390625" style="92" customWidth="1"/>
    <col min="5" max="5" width="5.875" style="92" bestFit="1" customWidth="1"/>
    <col min="6" max="6" width="5.25390625" style="92" bestFit="1" customWidth="1"/>
    <col min="7" max="7" width="9.125" style="92" customWidth="1"/>
    <col min="8" max="8" width="11.50390625" style="92" customWidth="1"/>
    <col min="9" max="9" width="17.75390625" style="93" customWidth="1"/>
    <col min="10" max="10" width="28.25390625" style="93" bestFit="1" customWidth="1"/>
    <col min="11" max="16384" width="9.00390625" style="93" customWidth="1"/>
  </cols>
  <sheetData>
    <row r="1" spans="1:9" ht="27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</row>
    <row r="2" spans="1:9" ht="14.25">
      <c r="A2" s="94" t="s">
        <v>14</v>
      </c>
      <c r="B2" s="94"/>
      <c r="C2" s="94"/>
      <c r="D2" s="94"/>
      <c r="E2" s="94"/>
      <c r="F2" s="94"/>
      <c r="G2" s="94"/>
      <c r="H2" s="94"/>
      <c r="I2" s="94"/>
    </row>
    <row r="3" spans="1:9" s="88" customFormat="1" ht="14.25">
      <c r="A3" s="95" t="s">
        <v>1</v>
      </c>
      <c r="B3" s="96" t="s">
        <v>15</v>
      </c>
      <c r="C3" s="96" t="s">
        <v>16</v>
      </c>
      <c r="D3" s="96" t="s">
        <v>17</v>
      </c>
      <c r="E3" s="96" t="s">
        <v>18</v>
      </c>
      <c r="F3" s="96" t="s">
        <v>19</v>
      </c>
      <c r="G3" s="96" t="s">
        <v>20</v>
      </c>
      <c r="H3" s="96" t="s">
        <v>21</v>
      </c>
      <c r="I3" s="96" t="s">
        <v>4</v>
      </c>
    </row>
    <row r="4" spans="1:9" s="89" customFormat="1" ht="24">
      <c r="A4" s="97">
        <v>1</v>
      </c>
      <c r="B4" s="98" t="s">
        <v>22</v>
      </c>
      <c r="C4" s="76" t="s">
        <v>23</v>
      </c>
      <c r="D4" s="44" t="s">
        <v>24</v>
      </c>
      <c r="E4" s="44">
        <v>67</v>
      </c>
      <c r="F4" s="76" t="s">
        <v>25</v>
      </c>
      <c r="G4" s="99"/>
      <c r="H4" s="100"/>
      <c r="I4" s="98" t="s">
        <v>26</v>
      </c>
    </row>
    <row r="5" spans="1:9" s="89" customFormat="1" ht="14.25">
      <c r="A5" s="97">
        <v>2</v>
      </c>
      <c r="B5" s="98" t="s">
        <v>27</v>
      </c>
      <c r="C5" s="76" t="s">
        <v>28</v>
      </c>
      <c r="D5" s="44" t="s">
        <v>24</v>
      </c>
      <c r="E5" s="44">
        <v>324</v>
      </c>
      <c r="F5" s="76" t="s">
        <v>25</v>
      </c>
      <c r="G5" s="99"/>
      <c r="H5" s="100"/>
      <c r="I5" s="98" t="s">
        <v>29</v>
      </c>
    </row>
    <row r="6" spans="1:9" s="89" customFormat="1" ht="14.25">
      <c r="A6" s="97">
        <v>3</v>
      </c>
      <c r="B6" s="98" t="s">
        <v>30</v>
      </c>
      <c r="C6" s="76" t="s">
        <v>31</v>
      </c>
      <c r="D6" s="44" t="s">
        <v>32</v>
      </c>
      <c r="E6" s="44">
        <v>407</v>
      </c>
      <c r="F6" s="76" t="s">
        <v>25</v>
      </c>
      <c r="G6" s="99"/>
      <c r="H6" s="100"/>
      <c r="I6" s="98"/>
    </row>
    <row r="7" spans="1:9" s="89" customFormat="1" ht="14.25">
      <c r="A7" s="97">
        <v>4</v>
      </c>
      <c r="B7" s="98" t="s">
        <v>33</v>
      </c>
      <c r="C7" s="76" t="s">
        <v>34</v>
      </c>
      <c r="D7" s="44" t="s">
        <v>32</v>
      </c>
      <c r="E7" s="44">
        <v>67</v>
      </c>
      <c r="F7" s="76" t="s">
        <v>25</v>
      </c>
      <c r="G7" s="99"/>
      <c r="H7" s="100"/>
      <c r="I7" s="98"/>
    </row>
    <row r="8" spans="1:9" s="89" customFormat="1" ht="40.5" customHeight="1">
      <c r="A8" s="97">
        <v>5</v>
      </c>
      <c r="B8" s="101" t="s">
        <v>35</v>
      </c>
      <c r="C8" s="102" t="s">
        <v>36</v>
      </c>
      <c r="D8" s="44" t="s">
        <v>24</v>
      </c>
      <c r="E8" s="44">
        <v>16</v>
      </c>
      <c r="F8" s="44" t="s">
        <v>25</v>
      </c>
      <c r="G8" s="103"/>
      <c r="H8" s="100"/>
      <c r="I8" s="98" t="s">
        <v>37</v>
      </c>
    </row>
    <row r="9" spans="1:9" s="90" customFormat="1" ht="14.25">
      <c r="A9" s="97">
        <v>6</v>
      </c>
      <c r="B9" s="98" t="s">
        <v>38</v>
      </c>
      <c r="C9" s="76" t="s">
        <v>39</v>
      </c>
      <c r="D9" s="44" t="s">
        <v>40</v>
      </c>
      <c r="E9" s="44">
        <v>5</v>
      </c>
      <c r="F9" s="76" t="s">
        <v>41</v>
      </c>
      <c r="G9" s="99"/>
      <c r="H9" s="100"/>
      <c r="I9" s="98" t="s">
        <v>42</v>
      </c>
    </row>
    <row r="10" spans="1:9" s="91" customFormat="1" ht="24" customHeight="1">
      <c r="A10" s="97">
        <v>7</v>
      </c>
      <c r="B10" s="98" t="s">
        <v>43</v>
      </c>
      <c r="C10" s="76" t="s">
        <v>44</v>
      </c>
      <c r="D10" s="44" t="s">
        <v>24</v>
      </c>
      <c r="E10" s="44">
        <v>13</v>
      </c>
      <c r="F10" s="76" t="s">
        <v>25</v>
      </c>
      <c r="G10" s="99"/>
      <c r="H10" s="100"/>
      <c r="I10" s="115"/>
    </row>
    <row r="11" spans="1:9" s="91" customFormat="1" ht="21" customHeight="1">
      <c r="A11" s="97">
        <v>8</v>
      </c>
      <c r="B11" s="98" t="s">
        <v>45</v>
      </c>
      <c r="C11" s="76" t="s">
        <v>46</v>
      </c>
      <c r="D11" s="44" t="s">
        <v>24</v>
      </c>
      <c r="E11" s="44">
        <v>1</v>
      </c>
      <c r="F11" s="76" t="s">
        <v>25</v>
      </c>
      <c r="G11" s="99"/>
      <c r="H11" s="100"/>
      <c r="I11" s="98" t="s">
        <v>47</v>
      </c>
    </row>
    <row r="12" spans="1:9" s="91" customFormat="1" ht="24" customHeight="1">
      <c r="A12" s="97">
        <v>9</v>
      </c>
      <c r="B12" s="98" t="s">
        <v>48</v>
      </c>
      <c r="C12" s="76" t="s">
        <v>49</v>
      </c>
      <c r="D12" s="44" t="s">
        <v>50</v>
      </c>
      <c r="E12" s="44">
        <v>56</v>
      </c>
      <c r="F12" s="76" t="s">
        <v>51</v>
      </c>
      <c r="G12" s="99"/>
      <c r="H12" s="100"/>
      <c r="I12" s="116"/>
    </row>
    <row r="13" spans="1:9" s="91" customFormat="1" ht="14.25">
      <c r="A13" s="97">
        <v>10</v>
      </c>
      <c r="B13" s="98" t="s">
        <v>52</v>
      </c>
      <c r="C13" s="76" t="s">
        <v>53</v>
      </c>
      <c r="D13" s="44" t="s">
        <v>54</v>
      </c>
      <c r="E13" s="44">
        <v>1</v>
      </c>
      <c r="F13" s="76" t="s">
        <v>25</v>
      </c>
      <c r="G13" s="99"/>
      <c r="H13" s="100"/>
      <c r="I13" s="117"/>
    </row>
    <row r="14" spans="1:9" s="91" customFormat="1" ht="14.25">
      <c r="A14" s="97">
        <v>11</v>
      </c>
      <c r="B14" s="98" t="s">
        <v>55</v>
      </c>
      <c r="C14" s="44" t="s">
        <v>56</v>
      </c>
      <c r="D14" s="44" t="s">
        <v>54</v>
      </c>
      <c r="E14" s="44">
        <v>8</v>
      </c>
      <c r="F14" s="76" t="s">
        <v>25</v>
      </c>
      <c r="G14" s="99"/>
      <c r="H14" s="100"/>
      <c r="I14" s="117"/>
    </row>
    <row r="15" spans="1:9" s="90" customFormat="1" ht="14.25">
      <c r="A15" s="97">
        <v>12</v>
      </c>
      <c r="B15" s="98" t="s">
        <v>57</v>
      </c>
      <c r="C15" s="76" t="s">
        <v>58</v>
      </c>
      <c r="D15" s="44" t="s">
        <v>59</v>
      </c>
      <c r="E15" s="44">
        <v>2</v>
      </c>
      <c r="F15" s="76" t="s">
        <v>25</v>
      </c>
      <c r="G15" s="99"/>
      <c r="H15" s="100"/>
      <c r="I15" s="118"/>
    </row>
    <row r="16" spans="1:9" s="90" customFormat="1" ht="14.25">
      <c r="A16" s="97">
        <v>13</v>
      </c>
      <c r="B16" s="98" t="s">
        <v>60</v>
      </c>
      <c r="C16" s="76" t="s">
        <v>61</v>
      </c>
      <c r="D16" s="44" t="s">
        <v>62</v>
      </c>
      <c r="E16" s="44">
        <v>2</v>
      </c>
      <c r="F16" s="76" t="s">
        <v>25</v>
      </c>
      <c r="G16" s="99"/>
      <c r="H16" s="100"/>
      <c r="I16" s="118"/>
    </row>
    <row r="17" spans="1:9" ht="14.25">
      <c r="A17" s="97">
        <v>14</v>
      </c>
      <c r="B17" s="98" t="s">
        <v>63</v>
      </c>
      <c r="C17" s="76" t="s">
        <v>64</v>
      </c>
      <c r="D17" s="44" t="s">
        <v>65</v>
      </c>
      <c r="E17" s="44">
        <v>1</v>
      </c>
      <c r="F17" s="76" t="s">
        <v>66</v>
      </c>
      <c r="G17" s="99"/>
      <c r="H17" s="100"/>
      <c r="I17" s="73"/>
    </row>
    <row r="18" spans="1:9" ht="24">
      <c r="A18" s="97">
        <v>15</v>
      </c>
      <c r="B18" s="98" t="s">
        <v>67</v>
      </c>
      <c r="C18" s="76" t="s">
        <v>68</v>
      </c>
      <c r="D18" s="44" t="s">
        <v>65</v>
      </c>
      <c r="E18" s="44">
        <v>1</v>
      </c>
      <c r="F18" s="76" t="s">
        <v>66</v>
      </c>
      <c r="G18" s="99"/>
      <c r="H18" s="100"/>
      <c r="I18" s="76" t="s">
        <v>69</v>
      </c>
    </row>
    <row r="19" spans="1:9" ht="18" customHeight="1">
      <c r="A19" s="97">
        <v>16</v>
      </c>
      <c r="B19" s="101" t="s">
        <v>70</v>
      </c>
      <c r="C19" s="44" t="s">
        <v>71</v>
      </c>
      <c r="D19" s="8" t="s">
        <v>24</v>
      </c>
      <c r="E19" s="44">
        <v>1</v>
      </c>
      <c r="F19" s="44" t="s">
        <v>25</v>
      </c>
      <c r="G19" s="103"/>
      <c r="H19" s="100"/>
      <c r="I19" s="76"/>
    </row>
    <row r="20" spans="1:9" ht="18" customHeight="1">
      <c r="A20" s="97">
        <v>17</v>
      </c>
      <c r="B20" s="98" t="s">
        <v>72</v>
      </c>
      <c r="C20" s="104" t="s">
        <v>73</v>
      </c>
      <c r="D20" s="8" t="s">
        <v>24</v>
      </c>
      <c r="E20" s="44">
        <v>1</v>
      </c>
      <c r="F20" s="44" t="s">
        <v>25</v>
      </c>
      <c r="G20" s="99"/>
      <c r="H20" s="100"/>
      <c r="I20" s="76"/>
    </row>
    <row r="21" spans="1:9" ht="18" customHeight="1">
      <c r="A21" s="97">
        <v>18</v>
      </c>
      <c r="B21" s="98" t="s">
        <v>74</v>
      </c>
      <c r="C21" s="97" t="s">
        <v>75</v>
      </c>
      <c r="D21" s="38" t="s">
        <v>76</v>
      </c>
      <c r="E21" s="44">
        <v>4270</v>
      </c>
      <c r="F21" s="76" t="s">
        <v>77</v>
      </c>
      <c r="G21" s="105"/>
      <c r="H21" s="100"/>
      <c r="I21" s="119"/>
    </row>
    <row r="22" spans="1:9" ht="18" customHeight="1">
      <c r="A22" s="97">
        <v>19</v>
      </c>
      <c r="B22" s="98" t="s">
        <v>74</v>
      </c>
      <c r="C22" s="97" t="s">
        <v>78</v>
      </c>
      <c r="D22" s="38" t="s">
        <v>76</v>
      </c>
      <c r="E22" s="44">
        <v>6600</v>
      </c>
      <c r="F22" s="76" t="s">
        <v>77</v>
      </c>
      <c r="G22" s="105"/>
      <c r="H22" s="100"/>
      <c r="I22" s="119"/>
    </row>
    <row r="23" spans="1:9" ht="23.25" customHeight="1">
      <c r="A23" s="97">
        <v>20</v>
      </c>
      <c r="B23" s="98" t="s">
        <v>79</v>
      </c>
      <c r="C23" s="97" t="s">
        <v>80</v>
      </c>
      <c r="D23" s="38" t="s">
        <v>76</v>
      </c>
      <c r="E23" s="44">
        <v>10600</v>
      </c>
      <c r="F23" s="76" t="s">
        <v>77</v>
      </c>
      <c r="G23" s="105"/>
      <c r="H23" s="100"/>
      <c r="I23" s="119"/>
    </row>
    <row r="24" spans="1:9" ht="23.25" customHeight="1">
      <c r="A24" s="97">
        <v>21</v>
      </c>
      <c r="B24" s="98" t="s">
        <v>81</v>
      </c>
      <c r="C24" s="38" t="s">
        <v>82</v>
      </c>
      <c r="D24" s="38" t="s">
        <v>83</v>
      </c>
      <c r="E24" s="44">
        <v>3500</v>
      </c>
      <c r="F24" s="76" t="s">
        <v>77</v>
      </c>
      <c r="G24" s="105"/>
      <c r="H24" s="100"/>
      <c r="I24" s="119"/>
    </row>
    <row r="25" spans="1:9" ht="23.25" customHeight="1">
      <c r="A25" s="97">
        <v>22</v>
      </c>
      <c r="B25" s="98" t="s">
        <v>84</v>
      </c>
      <c r="C25" s="104" t="s">
        <v>85</v>
      </c>
      <c r="D25" s="106" t="s">
        <v>86</v>
      </c>
      <c r="E25" s="73">
        <v>52</v>
      </c>
      <c r="F25" s="76" t="s">
        <v>25</v>
      </c>
      <c r="G25" s="107"/>
      <c r="H25" s="100"/>
      <c r="I25" s="119"/>
    </row>
    <row r="26" spans="1:9" ht="23.25" customHeight="1">
      <c r="A26" s="97">
        <v>23</v>
      </c>
      <c r="B26" s="98" t="s">
        <v>84</v>
      </c>
      <c r="C26" s="104" t="s">
        <v>87</v>
      </c>
      <c r="D26" s="106" t="s">
        <v>86</v>
      </c>
      <c r="E26" s="73">
        <v>12</v>
      </c>
      <c r="F26" s="76" t="s">
        <v>25</v>
      </c>
      <c r="G26" s="107"/>
      <c r="H26" s="100"/>
      <c r="I26" s="119"/>
    </row>
    <row r="27" spans="1:9" ht="23.25" customHeight="1">
      <c r="A27" s="97">
        <v>24</v>
      </c>
      <c r="B27" s="98" t="s">
        <v>84</v>
      </c>
      <c r="C27" s="104" t="s">
        <v>88</v>
      </c>
      <c r="D27" s="106" t="s">
        <v>89</v>
      </c>
      <c r="E27" s="73">
        <v>2</v>
      </c>
      <c r="F27" s="76" t="s">
        <v>25</v>
      </c>
      <c r="G27" s="107"/>
      <c r="H27" s="100"/>
      <c r="I27" s="119" t="s">
        <v>90</v>
      </c>
    </row>
    <row r="28" spans="1:9" ht="42" customHeight="1">
      <c r="A28" s="97">
        <v>25</v>
      </c>
      <c r="B28" s="98" t="s">
        <v>91</v>
      </c>
      <c r="C28" s="104" t="s">
        <v>92</v>
      </c>
      <c r="D28" s="106" t="s">
        <v>93</v>
      </c>
      <c r="E28" s="73">
        <v>60</v>
      </c>
      <c r="F28" s="76" t="s">
        <v>94</v>
      </c>
      <c r="G28" s="107"/>
      <c r="H28" s="100"/>
      <c r="I28" s="76"/>
    </row>
    <row r="29" spans="1:9" ht="23.25" customHeight="1">
      <c r="A29" s="97">
        <v>26</v>
      </c>
      <c r="B29" s="98" t="s">
        <v>95</v>
      </c>
      <c r="C29" s="104" t="s">
        <v>61</v>
      </c>
      <c r="D29" s="106" t="s">
        <v>62</v>
      </c>
      <c r="E29" s="73">
        <v>48</v>
      </c>
      <c r="F29" s="76" t="s">
        <v>96</v>
      </c>
      <c r="G29" s="107"/>
      <c r="H29" s="100"/>
      <c r="I29" s="119"/>
    </row>
    <row r="30" spans="1:9" ht="23.25" customHeight="1">
      <c r="A30" s="97">
        <v>27</v>
      </c>
      <c r="B30" s="98" t="s">
        <v>95</v>
      </c>
      <c r="C30" s="104" t="s">
        <v>97</v>
      </c>
      <c r="D30" s="106" t="s">
        <v>62</v>
      </c>
      <c r="E30" s="73">
        <v>21</v>
      </c>
      <c r="F30" s="76" t="s">
        <v>96</v>
      </c>
      <c r="G30" s="107"/>
      <c r="H30" s="100"/>
      <c r="I30" s="119"/>
    </row>
    <row r="31" spans="1:9" ht="23.25" customHeight="1">
      <c r="A31" s="97">
        <v>28</v>
      </c>
      <c r="B31" s="108" t="s">
        <v>98</v>
      </c>
      <c r="C31" s="109" t="s">
        <v>65</v>
      </c>
      <c r="D31" s="110" t="s">
        <v>65</v>
      </c>
      <c r="E31" s="73">
        <v>60</v>
      </c>
      <c r="F31" s="76" t="s">
        <v>96</v>
      </c>
      <c r="G31" s="107"/>
      <c r="H31" s="100"/>
      <c r="I31" s="119"/>
    </row>
    <row r="32" spans="1:9" ht="23.25" customHeight="1">
      <c r="A32" s="97">
        <v>29</v>
      </c>
      <c r="B32" s="108" t="s">
        <v>99</v>
      </c>
      <c r="C32" s="109" t="s">
        <v>65</v>
      </c>
      <c r="D32" s="110" t="s">
        <v>100</v>
      </c>
      <c r="E32" s="73">
        <v>2</v>
      </c>
      <c r="F32" s="76" t="s">
        <v>96</v>
      </c>
      <c r="G32" s="107"/>
      <c r="H32" s="100"/>
      <c r="I32" s="119"/>
    </row>
    <row r="33" spans="1:9" ht="23.25" customHeight="1">
      <c r="A33" s="97">
        <v>30</v>
      </c>
      <c r="B33" s="98" t="s">
        <v>101</v>
      </c>
      <c r="C33" s="104" t="s">
        <v>102</v>
      </c>
      <c r="D33" s="106" t="s">
        <v>62</v>
      </c>
      <c r="E33" s="73">
        <v>782</v>
      </c>
      <c r="F33" s="76" t="s">
        <v>41</v>
      </c>
      <c r="G33" s="107"/>
      <c r="H33" s="100"/>
      <c r="I33" s="119"/>
    </row>
    <row r="34" spans="1:9" ht="23.25" customHeight="1">
      <c r="A34" s="97">
        <v>31</v>
      </c>
      <c r="B34" s="98" t="s">
        <v>103</v>
      </c>
      <c r="C34" s="104" t="s">
        <v>104</v>
      </c>
      <c r="D34" s="106" t="s">
        <v>62</v>
      </c>
      <c r="E34" s="73">
        <v>56</v>
      </c>
      <c r="F34" s="76" t="s">
        <v>96</v>
      </c>
      <c r="G34" s="107"/>
      <c r="H34" s="100"/>
      <c r="I34" s="119"/>
    </row>
    <row r="35" spans="1:9" ht="23.25" customHeight="1">
      <c r="A35" s="97">
        <v>32</v>
      </c>
      <c r="B35" s="98" t="s">
        <v>105</v>
      </c>
      <c r="C35" s="104"/>
      <c r="D35" s="111" t="s">
        <v>106</v>
      </c>
      <c r="E35" s="73">
        <v>782</v>
      </c>
      <c r="F35" s="76" t="s">
        <v>96</v>
      </c>
      <c r="G35" s="112"/>
      <c r="H35" s="100"/>
      <c r="I35" s="119"/>
    </row>
    <row r="36" spans="1:9" ht="23.25" customHeight="1">
      <c r="A36" s="97">
        <v>33</v>
      </c>
      <c r="B36" s="98" t="s">
        <v>107</v>
      </c>
      <c r="C36" s="113">
        <v>1.8</v>
      </c>
      <c r="D36" s="38" t="s">
        <v>108</v>
      </c>
      <c r="E36" s="44">
        <v>2</v>
      </c>
      <c r="F36" s="76" t="s">
        <v>66</v>
      </c>
      <c r="G36" s="99"/>
      <c r="H36" s="100"/>
      <c r="I36" s="119"/>
    </row>
    <row r="37" spans="1:9" ht="14.25">
      <c r="A37" s="12" t="s">
        <v>109</v>
      </c>
      <c r="B37" s="13" t="s">
        <v>110</v>
      </c>
      <c r="C37" s="14"/>
      <c r="D37" s="14"/>
      <c r="E37" s="14"/>
      <c r="F37" s="14"/>
      <c r="G37" s="14"/>
      <c r="H37" s="14"/>
      <c r="I37" s="23">
        <f>SUM(H4:H36)</f>
        <v>0</v>
      </c>
    </row>
    <row r="38" spans="1:9" ht="14.25">
      <c r="A38" s="12" t="s">
        <v>111</v>
      </c>
      <c r="B38" s="13" t="s">
        <v>112</v>
      </c>
      <c r="C38" s="15"/>
      <c r="D38" s="16"/>
      <c r="E38" s="16"/>
      <c r="F38" s="16"/>
      <c r="G38" s="16"/>
      <c r="H38" s="17"/>
      <c r="I38" s="23">
        <f>SUM(I37*0.02)</f>
        <v>0</v>
      </c>
    </row>
    <row r="39" spans="1:9" ht="14.25">
      <c r="A39" s="12" t="s">
        <v>113</v>
      </c>
      <c r="B39" s="13" t="s">
        <v>114</v>
      </c>
      <c r="C39" s="15"/>
      <c r="D39" s="16"/>
      <c r="E39" s="16"/>
      <c r="F39" s="16"/>
      <c r="G39" s="16"/>
      <c r="H39" s="17"/>
      <c r="I39" s="23">
        <f>SUM((I37+I38)*0.16)</f>
        <v>0</v>
      </c>
    </row>
    <row r="40" spans="1:9" ht="14.25" customHeight="1">
      <c r="A40" s="12" t="s">
        <v>115</v>
      </c>
      <c r="B40" s="13" t="s">
        <v>116</v>
      </c>
      <c r="C40" s="15"/>
      <c r="D40" s="16"/>
      <c r="E40" s="16"/>
      <c r="F40" s="16"/>
      <c r="G40" s="16"/>
      <c r="H40" s="17"/>
      <c r="I40" s="23">
        <f>SUM(I37:I39)*0.0348</f>
        <v>0</v>
      </c>
    </row>
    <row r="41" spans="1:9" ht="14.25" customHeight="1">
      <c r="A41" s="12" t="s">
        <v>117</v>
      </c>
      <c r="B41" s="18" t="s">
        <v>3</v>
      </c>
      <c r="C41" s="15"/>
      <c r="D41" s="16"/>
      <c r="E41" s="16"/>
      <c r="F41" s="16"/>
      <c r="G41" s="16"/>
      <c r="H41" s="17"/>
      <c r="I41" s="23">
        <f>SUM(I37:I40)</f>
        <v>0</v>
      </c>
    </row>
    <row r="46" ht="14.25">
      <c r="H46" s="114"/>
    </row>
  </sheetData>
  <sheetProtection/>
  <mergeCells count="6">
    <mergeCell ref="A1:I1"/>
    <mergeCell ref="A2:I2"/>
    <mergeCell ref="C38:H38"/>
    <mergeCell ref="C39:H39"/>
    <mergeCell ref="C40:H40"/>
    <mergeCell ref="C41:H41"/>
  </mergeCells>
  <printOptions horizontalCentered="1"/>
  <pageMargins left="0.47" right="0.16" top="0.55" bottom="0.24" header="0.51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I14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5.375" style="0" customWidth="1"/>
    <col min="2" max="2" width="22.625" style="0" customWidth="1"/>
    <col min="3" max="3" width="15.375" style="0" customWidth="1"/>
    <col min="4" max="4" width="9.625" style="0" customWidth="1"/>
    <col min="5" max="5" width="6.625" style="0" customWidth="1"/>
    <col min="6" max="6" width="6.125" style="0" customWidth="1"/>
    <col min="7" max="7" width="9.25390625" style="0" customWidth="1"/>
    <col min="8" max="8" width="12.125" style="0" customWidth="1"/>
    <col min="9" max="9" width="22.75390625" style="0" customWidth="1"/>
  </cols>
  <sheetData>
    <row r="1" spans="1:9" ht="31.5" customHeight="1">
      <c r="A1" s="70" t="s">
        <v>118</v>
      </c>
      <c r="B1" s="70"/>
      <c r="C1" s="70"/>
      <c r="D1" s="70"/>
      <c r="E1" s="70"/>
      <c r="F1" s="70"/>
      <c r="G1" s="70"/>
      <c r="H1" s="70"/>
      <c r="I1" s="84"/>
    </row>
    <row r="2" spans="1:9" ht="14.25">
      <c r="A2" s="71" t="s">
        <v>14</v>
      </c>
      <c r="B2" s="71"/>
      <c r="C2" s="71"/>
      <c r="D2" s="71"/>
      <c r="E2" s="71"/>
      <c r="F2" s="71"/>
      <c r="G2" s="71"/>
      <c r="H2" s="71"/>
      <c r="I2" s="85"/>
    </row>
    <row r="3" spans="1:9" ht="14.25">
      <c r="A3" s="72" t="s">
        <v>1</v>
      </c>
      <c r="B3" s="72" t="s">
        <v>119</v>
      </c>
      <c r="C3" s="72" t="s">
        <v>16</v>
      </c>
      <c r="D3" s="72" t="s">
        <v>17</v>
      </c>
      <c r="E3" s="72" t="s">
        <v>18</v>
      </c>
      <c r="F3" s="72" t="s">
        <v>19</v>
      </c>
      <c r="G3" s="72" t="s">
        <v>20</v>
      </c>
      <c r="H3" s="72" t="s">
        <v>120</v>
      </c>
      <c r="I3" s="72" t="s">
        <v>4</v>
      </c>
    </row>
    <row r="4" spans="1:9" ht="14.25">
      <c r="A4" s="73">
        <v>1</v>
      </c>
      <c r="B4" s="74" t="s">
        <v>121</v>
      </c>
      <c r="C4" s="75" t="s">
        <v>122</v>
      </c>
      <c r="D4" s="76" t="s">
        <v>76</v>
      </c>
      <c r="E4" s="73">
        <v>7500</v>
      </c>
      <c r="F4" s="73" t="s">
        <v>77</v>
      </c>
      <c r="G4" s="77"/>
      <c r="H4" s="78"/>
      <c r="I4" s="86"/>
    </row>
    <row r="5" spans="1:9" ht="24">
      <c r="A5" s="73">
        <v>2</v>
      </c>
      <c r="B5" s="79" t="s">
        <v>123</v>
      </c>
      <c r="C5" s="80" t="s">
        <v>124</v>
      </c>
      <c r="D5" s="81" t="s">
        <v>125</v>
      </c>
      <c r="E5" s="82">
        <v>84</v>
      </c>
      <c r="F5" s="73" t="s">
        <v>25</v>
      </c>
      <c r="G5" s="77"/>
      <c r="H5" s="78"/>
      <c r="I5" s="87" t="s">
        <v>126</v>
      </c>
    </row>
    <row r="6" spans="1:9" ht="24">
      <c r="A6" s="73">
        <v>3</v>
      </c>
      <c r="B6" s="83" t="s">
        <v>127</v>
      </c>
      <c r="C6" s="80" t="s">
        <v>128</v>
      </c>
      <c r="D6" s="81" t="s">
        <v>125</v>
      </c>
      <c r="E6" s="82">
        <v>84</v>
      </c>
      <c r="F6" s="73" t="s">
        <v>25</v>
      </c>
      <c r="G6" s="77"/>
      <c r="H6" s="78"/>
      <c r="I6" s="87" t="s">
        <v>126</v>
      </c>
    </row>
    <row r="7" spans="1:9" ht="14.25">
      <c r="A7" s="73">
        <v>4</v>
      </c>
      <c r="B7" s="83" t="s">
        <v>129</v>
      </c>
      <c r="C7" s="80"/>
      <c r="D7" s="81" t="s">
        <v>62</v>
      </c>
      <c r="E7" s="82">
        <v>84</v>
      </c>
      <c r="F7" s="73" t="s">
        <v>66</v>
      </c>
      <c r="G7" s="77"/>
      <c r="H7" s="78"/>
      <c r="I7" s="87" t="s">
        <v>130</v>
      </c>
    </row>
    <row r="8" spans="1:9" ht="14.25">
      <c r="A8" s="73">
        <v>5</v>
      </c>
      <c r="B8" s="83" t="s">
        <v>131</v>
      </c>
      <c r="C8" s="80"/>
      <c r="D8" s="81" t="s">
        <v>62</v>
      </c>
      <c r="E8" s="82">
        <v>84</v>
      </c>
      <c r="F8" s="73" t="s">
        <v>66</v>
      </c>
      <c r="G8" s="77"/>
      <c r="H8" s="78"/>
      <c r="I8" s="87" t="s">
        <v>132</v>
      </c>
    </row>
    <row r="9" spans="1:9" ht="14.25">
      <c r="A9" s="73"/>
      <c r="B9" s="83" t="s">
        <v>133</v>
      </c>
      <c r="C9" s="80"/>
      <c r="D9" s="81" t="s">
        <v>62</v>
      </c>
      <c r="E9" s="82">
        <v>84</v>
      </c>
      <c r="F9" s="73" t="s">
        <v>66</v>
      </c>
      <c r="G9" s="77"/>
      <c r="H9" s="78"/>
      <c r="I9" s="87" t="s">
        <v>132</v>
      </c>
    </row>
    <row r="10" spans="1:9" ht="12.75" customHeight="1">
      <c r="A10" s="12" t="s">
        <v>109</v>
      </c>
      <c r="B10" s="13" t="s">
        <v>110</v>
      </c>
      <c r="C10" s="14"/>
      <c r="D10" s="14"/>
      <c r="E10" s="14"/>
      <c r="F10" s="14"/>
      <c r="G10" s="14"/>
      <c r="H10" s="14"/>
      <c r="I10" s="23">
        <f>SUM(H4:H8)</f>
        <v>0</v>
      </c>
    </row>
    <row r="11" spans="1:9" ht="14.25">
      <c r="A11" s="12" t="s">
        <v>111</v>
      </c>
      <c r="B11" s="13" t="s">
        <v>112</v>
      </c>
      <c r="C11" s="15"/>
      <c r="D11" s="16"/>
      <c r="E11" s="16"/>
      <c r="F11" s="16"/>
      <c r="G11" s="16"/>
      <c r="H11" s="17"/>
      <c r="I11" s="23">
        <f>SUM(I10*0.02)</f>
        <v>0</v>
      </c>
    </row>
    <row r="12" spans="1:9" ht="14.25">
      <c r="A12" s="12" t="s">
        <v>113</v>
      </c>
      <c r="B12" s="13" t="s">
        <v>114</v>
      </c>
      <c r="C12" s="15"/>
      <c r="D12" s="16"/>
      <c r="E12" s="16"/>
      <c r="F12" s="16"/>
      <c r="G12" s="16"/>
      <c r="H12" s="17"/>
      <c r="I12" s="23">
        <f>SUM((I10+I11)*0.16)</f>
        <v>0</v>
      </c>
    </row>
    <row r="13" spans="1:9" ht="14.25">
      <c r="A13" s="12" t="s">
        <v>115</v>
      </c>
      <c r="B13" s="13" t="s">
        <v>116</v>
      </c>
      <c r="C13" s="15"/>
      <c r="D13" s="16"/>
      <c r="E13" s="16"/>
      <c r="F13" s="16"/>
      <c r="G13" s="16"/>
      <c r="H13" s="17"/>
      <c r="I13" s="23">
        <f>SUM(I10:I12)*0.0348</f>
        <v>0</v>
      </c>
    </row>
    <row r="14" spans="1:9" ht="14.25">
      <c r="A14" s="12" t="s">
        <v>117</v>
      </c>
      <c r="B14" s="18" t="s">
        <v>3</v>
      </c>
      <c r="C14" s="15"/>
      <c r="D14" s="16"/>
      <c r="E14" s="16"/>
      <c r="F14" s="16"/>
      <c r="G14" s="16"/>
      <c r="H14" s="17"/>
      <c r="I14" s="23">
        <f>SUM(I10:I13)</f>
        <v>0</v>
      </c>
    </row>
  </sheetData>
  <sheetProtection/>
  <mergeCells count="6">
    <mergeCell ref="A1:I1"/>
    <mergeCell ref="A2:I2"/>
    <mergeCell ref="C11:H11"/>
    <mergeCell ref="C12:H12"/>
    <mergeCell ref="C13:H13"/>
    <mergeCell ref="C14:H14"/>
  </mergeCells>
  <printOptions horizontalCentered="1"/>
  <pageMargins left="0.51" right="0.5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workbookViewId="0" topLeftCell="A9">
      <selection activeCell="G18" sqref="G18"/>
    </sheetView>
  </sheetViews>
  <sheetFormatPr defaultColWidth="9.00390625" defaultRowHeight="14.25"/>
  <cols>
    <col min="1" max="1" width="6.375" style="0" customWidth="1"/>
    <col min="2" max="2" width="15.375" style="0" customWidth="1"/>
    <col min="3" max="3" width="20.625" style="0" customWidth="1"/>
    <col min="4" max="4" width="8.75390625" style="0" customWidth="1"/>
    <col min="5" max="5" width="6.625" style="0" customWidth="1"/>
    <col min="6" max="6" width="6.25390625" style="0" customWidth="1"/>
    <col min="7" max="7" width="9.875" style="0" customWidth="1"/>
    <col min="8" max="8" width="15.50390625" style="0" customWidth="1"/>
    <col min="9" max="9" width="38.125" style="0" customWidth="1"/>
  </cols>
  <sheetData>
    <row r="1" spans="1:9" ht="20.25">
      <c r="A1" s="46" t="s">
        <v>134</v>
      </c>
      <c r="B1" s="46"/>
      <c r="C1" s="46"/>
      <c r="D1" s="46"/>
      <c r="E1" s="46"/>
      <c r="F1" s="46"/>
      <c r="G1" s="46"/>
      <c r="H1" s="46"/>
      <c r="I1" s="69"/>
    </row>
    <row r="2" spans="1:8" ht="14.25">
      <c r="A2" s="47" t="s">
        <v>135</v>
      </c>
      <c r="B2" s="47"/>
      <c r="C2" s="47"/>
      <c r="D2" s="47"/>
      <c r="E2" s="47"/>
      <c r="F2" s="47"/>
      <c r="G2" s="47"/>
      <c r="H2" s="47"/>
    </row>
    <row r="3" spans="1:8" ht="14.25">
      <c r="A3" s="48" t="s">
        <v>136</v>
      </c>
      <c r="B3" s="48"/>
      <c r="C3" s="48"/>
      <c r="D3" s="48"/>
      <c r="E3" s="48"/>
      <c r="F3" s="48"/>
      <c r="G3" s="48"/>
      <c r="H3" s="48"/>
    </row>
    <row r="4" spans="1:8" ht="14.25">
      <c r="A4" s="49" t="s">
        <v>1</v>
      </c>
      <c r="B4" s="50" t="s">
        <v>119</v>
      </c>
      <c r="C4" s="50" t="s">
        <v>137</v>
      </c>
      <c r="D4" s="50" t="s">
        <v>138</v>
      </c>
      <c r="E4" s="50" t="s">
        <v>19</v>
      </c>
      <c r="F4" s="50" t="s">
        <v>18</v>
      </c>
      <c r="G4" s="51" t="s">
        <v>20</v>
      </c>
      <c r="H4" s="51" t="s">
        <v>21</v>
      </c>
    </row>
    <row r="5" spans="1:8" ht="14.25">
      <c r="A5" s="49">
        <v>1</v>
      </c>
      <c r="B5" s="52" t="s">
        <v>139</v>
      </c>
      <c r="C5" s="53" t="s">
        <v>140</v>
      </c>
      <c r="D5" s="50" t="s">
        <v>141</v>
      </c>
      <c r="E5" s="50" t="s">
        <v>25</v>
      </c>
      <c r="F5" s="50">
        <v>1</v>
      </c>
      <c r="G5" s="54"/>
      <c r="H5" s="54">
        <f>SUM(F5*G5)</f>
        <v>0</v>
      </c>
    </row>
    <row r="6" spans="1:8" ht="14.25">
      <c r="A6" s="49">
        <v>2</v>
      </c>
      <c r="B6" s="52" t="s">
        <v>142</v>
      </c>
      <c r="C6" s="52" t="s">
        <v>143</v>
      </c>
      <c r="D6" s="50" t="s">
        <v>141</v>
      </c>
      <c r="E6" s="50" t="s">
        <v>96</v>
      </c>
      <c r="F6" s="50">
        <v>1</v>
      </c>
      <c r="G6" s="54"/>
      <c r="H6" s="54">
        <f aca="true" t="shared" si="0" ref="H6:H11">SUM(F6*G6)</f>
        <v>0</v>
      </c>
    </row>
    <row r="7" spans="1:8" ht="14.25">
      <c r="A7" s="49">
        <v>3</v>
      </c>
      <c r="B7" s="52" t="s">
        <v>144</v>
      </c>
      <c r="C7" s="52" t="s">
        <v>145</v>
      </c>
      <c r="D7" s="50" t="s">
        <v>141</v>
      </c>
      <c r="E7" s="50" t="s">
        <v>77</v>
      </c>
      <c r="F7" s="50">
        <v>100</v>
      </c>
      <c r="G7" s="54"/>
      <c r="H7" s="54">
        <f t="shared" si="0"/>
        <v>0</v>
      </c>
    </row>
    <row r="8" spans="1:8" ht="14.25">
      <c r="A8" s="49">
        <v>4</v>
      </c>
      <c r="B8" s="52" t="s">
        <v>146</v>
      </c>
      <c r="C8" s="53" t="s">
        <v>147</v>
      </c>
      <c r="D8" s="50" t="s">
        <v>141</v>
      </c>
      <c r="E8" s="50" t="s">
        <v>96</v>
      </c>
      <c r="F8" s="50">
        <v>1</v>
      </c>
      <c r="G8" s="54"/>
      <c r="H8" s="54">
        <f t="shared" si="0"/>
        <v>0</v>
      </c>
    </row>
    <row r="9" spans="1:8" ht="14.25">
      <c r="A9" s="49">
        <v>5</v>
      </c>
      <c r="B9" s="52" t="s">
        <v>148</v>
      </c>
      <c r="C9" s="52" t="s">
        <v>149</v>
      </c>
      <c r="D9" s="50" t="s">
        <v>141</v>
      </c>
      <c r="E9" s="50" t="s">
        <v>96</v>
      </c>
      <c r="F9" s="50">
        <v>1</v>
      </c>
      <c r="G9" s="54"/>
      <c r="H9" s="54">
        <f t="shared" si="0"/>
        <v>0</v>
      </c>
    </row>
    <row r="10" spans="1:8" ht="14.25">
      <c r="A10" s="49">
        <v>6</v>
      </c>
      <c r="B10" s="55" t="s">
        <v>150</v>
      </c>
      <c r="C10" s="52" t="s">
        <v>151</v>
      </c>
      <c r="D10" s="50" t="s">
        <v>141</v>
      </c>
      <c r="E10" s="50" t="s">
        <v>96</v>
      </c>
      <c r="F10" s="50">
        <v>1</v>
      </c>
      <c r="G10" s="54"/>
      <c r="H10" s="54">
        <f t="shared" si="0"/>
        <v>0</v>
      </c>
    </row>
    <row r="11" spans="1:8" ht="14.25">
      <c r="A11" s="49">
        <v>7</v>
      </c>
      <c r="B11" s="52" t="s">
        <v>152</v>
      </c>
      <c r="C11" s="52" t="s">
        <v>153</v>
      </c>
      <c r="D11" s="50" t="s">
        <v>141</v>
      </c>
      <c r="E11" s="50" t="s">
        <v>96</v>
      </c>
      <c r="F11" s="50">
        <v>1</v>
      </c>
      <c r="G11" s="54"/>
      <c r="H11" s="54">
        <f t="shared" si="0"/>
        <v>0</v>
      </c>
    </row>
    <row r="12" spans="1:8" ht="14.25">
      <c r="A12" s="56" t="s">
        <v>154</v>
      </c>
      <c r="B12" s="56"/>
      <c r="C12" s="56"/>
      <c r="D12" s="57">
        <f>SUM(H5:H11)</f>
        <v>0</v>
      </c>
      <c r="E12" s="57"/>
      <c r="F12" s="57"/>
      <c r="G12" s="57"/>
      <c r="H12" s="57"/>
    </row>
    <row r="13" spans="1:8" ht="14.25">
      <c r="A13" s="48" t="s">
        <v>155</v>
      </c>
      <c r="B13" s="48"/>
      <c r="C13" s="48"/>
      <c r="D13" s="48"/>
      <c r="E13" s="48"/>
      <c r="F13" s="48"/>
      <c r="G13" s="48"/>
      <c r="H13" s="48"/>
    </row>
    <row r="14" spans="1:8" ht="14.25">
      <c r="A14" s="49">
        <v>1</v>
      </c>
      <c r="B14" s="52" t="s">
        <v>139</v>
      </c>
      <c r="C14" s="53" t="s">
        <v>140</v>
      </c>
      <c r="D14" s="50" t="s">
        <v>138</v>
      </c>
      <c r="E14" s="50" t="s">
        <v>25</v>
      </c>
      <c r="F14" s="50">
        <v>1</v>
      </c>
      <c r="G14" s="54"/>
      <c r="H14" s="54">
        <f>SUM(F14*G14)</f>
        <v>0</v>
      </c>
    </row>
    <row r="15" spans="1:8" ht="14.25">
      <c r="A15" s="49">
        <v>2</v>
      </c>
      <c r="B15" s="52" t="s">
        <v>142</v>
      </c>
      <c r="C15" s="52" t="s">
        <v>143</v>
      </c>
      <c r="D15" s="50" t="s">
        <v>141</v>
      </c>
      <c r="E15" s="50" t="s">
        <v>96</v>
      </c>
      <c r="F15" s="50">
        <v>1</v>
      </c>
      <c r="G15" s="54"/>
      <c r="H15" s="54">
        <f aca="true" t="shared" si="1" ref="H15:H20">SUM(F15*G15)</f>
        <v>0</v>
      </c>
    </row>
    <row r="16" spans="1:8" ht="14.25">
      <c r="A16" s="49">
        <v>3</v>
      </c>
      <c r="B16" s="52" t="s">
        <v>144</v>
      </c>
      <c r="C16" s="52" t="s">
        <v>145</v>
      </c>
      <c r="D16" s="50" t="s">
        <v>141</v>
      </c>
      <c r="E16" s="50" t="s">
        <v>77</v>
      </c>
      <c r="F16" s="50">
        <v>100</v>
      </c>
      <c r="G16" s="54"/>
      <c r="H16" s="54">
        <f t="shared" si="1"/>
        <v>0</v>
      </c>
    </row>
    <row r="17" spans="1:8" ht="14.25">
      <c r="A17" s="49">
        <v>4</v>
      </c>
      <c r="B17" s="52" t="s">
        <v>156</v>
      </c>
      <c r="C17" s="53" t="s">
        <v>147</v>
      </c>
      <c r="D17" s="50" t="s">
        <v>141</v>
      </c>
      <c r="E17" s="50" t="s">
        <v>96</v>
      </c>
      <c r="F17" s="50">
        <v>1</v>
      </c>
      <c r="G17" s="54"/>
      <c r="H17" s="54">
        <f t="shared" si="1"/>
        <v>0</v>
      </c>
    </row>
    <row r="18" spans="1:8" ht="14.25">
      <c r="A18" s="49">
        <v>5</v>
      </c>
      <c r="B18" s="52" t="s">
        <v>157</v>
      </c>
      <c r="C18" s="52" t="s">
        <v>158</v>
      </c>
      <c r="D18" s="50" t="s">
        <v>141</v>
      </c>
      <c r="E18" s="50" t="s">
        <v>96</v>
      </c>
      <c r="F18" s="50">
        <v>1</v>
      </c>
      <c r="G18" s="54"/>
      <c r="H18" s="54">
        <f t="shared" si="1"/>
        <v>0</v>
      </c>
    </row>
    <row r="19" spans="1:8" ht="14.25">
      <c r="A19" s="49">
        <v>6</v>
      </c>
      <c r="B19" s="55" t="s">
        <v>150</v>
      </c>
      <c r="C19" s="52" t="s">
        <v>151</v>
      </c>
      <c r="D19" s="50" t="s">
        <v>141</v>
      </c>
      <c r="E19" s="50" t="s">
        <v>96</v>
      </c>
      <c r="F19" s="50">
        <v>1</v>
      </c>
      <c r="G19" s="54"/>
      <c r="H19" s="54">
        <f t="shared" si="1"/>
        <v>0</v>
      </c>
    </row>
    <row r="20" spans="1:8" ht="14.25">
      <c r="A20" s="49">
        <v>7</v>
      </c>
      <c r="B20" s="52" t="s">
        <v>159</v>
      </c>
      <c r="C20" s="52" t="s">
        <v>160</v>
      </c>
      <c r="D20" s="50" t="s">
        <v>141</v>
      </c>
      <c r="E20" s="50" t="s">
        <v>96</v>
      </c>
      <c r="F20" s="50">
        <v>1</v>
      </c>
      <c r="G20" s="54"/>
      <c r="H20" s="54">
        <f t="shared" si="1"/>
        <v>0</v>
      </c>
    </row>
    <row r="21" spans="1:8" ht="14.25">
      <c r="A21" s="56" t="s">
        <v>154</v>
      </c>
      <c r="B21" s="56"/>
      <c r="C21" s="56"/>
      <c r="D21" s="57">
        <f>SUM(H14:H20)</f>
        <v>0</v>
      </c>
      <c r="E21" s="57"/>
      <c r="F21" s="57"/>
      <c r="G21" s="57"/>
      <c r="H21" s="57"/>
    </row>
    <row r="22" spans="1:8" ht="14.25">
      <c r="A22" s="48" t="s">
        <v>161</v>
      </c>
      <c r="B22" s="48"/>
      <c r="C22" s="48"/>
      <c r="D22" s="48"/>
      <c r="E22" s="48"/>
      <c r="F22" s="48"/>
      <c r="G22" s="48"/>
      <c r="H22" s="48"/>
    </row>
    <row r="23" spans="1:8" ht="14.25">
      <c r="A23" s="49">
        <v>1</v>
      </c>
      <c r="B23" s="58" t="s">
        <v>162</v>
      </c>
      <c r="C23" s="52" t="s">
        <v>163</v>
      </c>
      <c r="D23" s="50" t="s">
        <v>62</v>
      </c>
      <c r="E23" s="50" t="s">
        <v>25</v>
      </c>
      <c r="F23" s="50">
        <v>1</v>
      </c>
      <c r="G23" s="54"/>
      <c r="H23" s="54">
        <f aca="true" t="shared" si="2" ref="H23:H27">SUM(F23*G23)</f>
        <v>0</v>
      </c>
    </row>
    <row r="24" spans="1:8" ht="14.25">
      <c r="A24" s="49">
        <v>2</v>
      </c>
      <c r="B24" s="52" t="s">
        <v>164</v>
      </c>
      <c r="C24" s="52" t="s">
        <v>165</v>
      </c>
      <c r="D24" s="50" t="s">
        <v>141</v>
      </c>
      <c r="E24" s="50" t="s">
        <v>66</v>
      </c>
      <c r="F24" s="50">
        <v>1</v>
      </c>
      <c r="G24" s="54"/>
      <c r="H24" s="54">
        <f t="shared" si="2"/>
        <v>0</v>
      </c>
    </row>
    <row r="25" spans="1:8" ht="14.25">
      <c r="A25" s="49">
        <v>3</v>
      </c>
      <c r="B25" s="52" t="s">
        <v>166</v>
      </c>
      <c r="C25" s="52" t="s">
        <v>167</v>
      </c>
      <c r="D25" s="50" t="s">
        <v>141</v>
      </c>
      <c r="E25" s="50" t="s">
        <v>25</v>
      </c>
      <c r="F25" s="50">
        <v>1</v>
      </c>
      <c r="G25" s="54"/>
      <c r="H25" s="54">
        <f t="shared" si="2"/>
        <v>0</v>
      </c>
    </row>
    <row r="26" spans="1:8" ht="14.25">
      <c r="A26" s="49">
        <v>4</v>
      </c>
      <c r="B26" s="52" t="s">
        <v>168</v>
      </c>
      <c r="C26" s="52"/>
      <c r="D26" s="50" t="s">
        <v>141</v>
      </c>
      <c r="E26" s="50" t="s">
        <v>169</v>
      </c>
      <c r="F26" s="50">
        <v>1</v>
      </c>
      <c r="G26" s="54"/>
      <c r="H26" s="54">
        <f t="shared" si="2"/>
        <v>0</v>
      </c>
    </row>
    <row r="27" spans="1:8" ht="14.25">
      <c r="A27" s="49">
        <v>5</v>
      </c>
      <c r="B27" s="52" t="s">
        <v>170</v>
      </c>
      <c r="C27" s="52" t="s">
        <v>171</v>
      </c>
      <c r="D27" s="50" t="s">
        <v>141</v>
      </c>
      <c r="E27" s="50" t="s">
        <v>51</v>
      </c>
      <c r="F27" s="50">
        <v>1</v>
      </c>
      <c r="G27" s="54"/>
      <c r="H27" s="54">
        <f t="shared" si="2"/>
        <v>0</v>
      </c>
    </row>
    <row r="28" spans="1:8" ht="14.25">
      <c r="A28" s="48" t="s">
        <v>21</v>
      </c>
      <c r="B28" s="48"/>
      <c r="C28" s="48"/>
      <c r="D28" s="57">
        <f>SUM(H23:H27)</f>
        <v>0</v>
      </c>
      <c r="E28" s="57"/>
      <c r="F28" s="57"/>
      <c r="G28" s="57"/>
      <c r="H28" s="57"/>
    </row>
    <row r="29" spans="1:8" ht="14.25">
      <c r="A29" s="48" t="s">
        <v>172</v>
      </c>
      <c r="B29" s="48"/>
      <c r="C29" s="48"/>
      <c r="D29" s="48"/>
      <c r="E29" s="48"/>
      <c r="F29" s="48"/>
      <c r="G29" s="48"/>
      <c r="H29" s="48"/>
    </row>
    <row r="30" spans="1:8" ht="14.25">
      <c r="A30" s="49">
        <v>1</v>
      </c>
      <c r="B30" s="52" t="s">
        <v>173</v>
      </c>
      <c r="C30" s="52" t="s">
        <v>174</v>
      </c>
      <c r="D30" s="50" t="s">
        <v>141</v>
      </c>
      <c r="E30" s="50" t="s">
        <v>77</v>
      </c>
      <c r="F30" s="50">
        <v>200</v>
      </c>
      <c r="G30" s="54"/>
      <c r="H30" s="54">
        <f>SUM(F30*G30)</f>
        <v>0</v>
      </c>
    </row>
    <row r="31" spans="1:8" ht="14.25">
      <c r="A31" s="49">
        <v>2</v>
      </c>
      <c r="B31" s="59" t="s">
        <v>175</v>
      </c>
      <c r="C31" s="60"/>
      <c r="D31" s="60" t="s">
        <v>106</v>
      </c>
      <c r="E31" s="60" t="s">
        <v>96</v>
      </c>
      <c r="F31" s="60">
        <v>1</v>
      </c>
      <c r="G31" s="61"/>
      <c r="H31" s="54">
        <f>SUM(F31*G31)</f>
        <v>0</v>
      </c>
    </row>
    <row r="32" spans="1:8" ht="14.25">
      <c r="A32" s="56" t="s">
        <v>176</v>
      </c>
      <c r="B32" s="56"/>
      <c r="C32" s="56"/>
      <c r="D32" s="57">
        <f>SUM(H30:H31)</f>
        <v>0</v>
      </c>
      <c r="E32" s="57"/>
      <c r="F32" s="57"/>
      <c r="G32" s="57"/>
      <c r="H32" s="57"/>
    </row>
    <row r="33" spans="1:8" ht="14.25">
      <c r="A33" s="62" t="s">
        <v>109</v>
      </c>
      <c r="B33" s="63" t="s">
        <v>110</v>
      </c>
      <c r="C33" s="64"/>
      <c r="D33" s="65"/>
      <c r="E33" s="65"/>
      <c r="F33" s="65"/>
      <c r="G33" s="66"/>
      <c r="H33" s="23">
        <f>SUM(D12+D21+D28+D32)</f>
        <v>0</v>
      </c>
    </row>
    <row r="34" spans="1:8" ht="14.25">
      <c r="A34" s="62" t="s">
        <v>111</v>
      </c>
      <c r="B34" s="63" t="s">
        <v>112</v>
      </c>
      <c r="C34" s="64"/>
      <c r="D34" s="65"/>
      <c r="E34" s="65"/>
      <c r="F34" s="65"/>
      <c r="G34" s="66"/>
      <c r="H34" s="23">
        <f>SUM(H33*0.02)</f>
        <v>0</v>
      </c>
    </row>
    <row r="35" spans="1:8" ht="14.25">
      <c r="A35" s="62" t="s">
        <v>113</v>
      </c>
      <c r="B35" s="63" t="s">
        <v>114</v>
      </c>
      <c r="C35" s="64"/>
      <c r="D35" s="65"/>
      <c r="E35" s="65"/>
      <c r="F35" s="65"/>
      <c r="G35" s="66"/>
      <c r="H35" s="23">
        <f>SUM(H33+H34)*0.16</f>
        <v>0</v>
      </c>
    </row>
    <row r="36" spans="1:8" ht="14.25">
      <c r="A36" s="62" t="s">
        <v>115</v>
      </c>
      <c r="B36" s="63" t="s">
        <v>116</v>
      </c>
      <c r="C36" s="64"/>
      <c r="D36" s="65"/>
      <c r="E36" s="65"/>
      <c r="F36" s="65"/>
      <c r="G36" s="66"/>
      <c r="H36" s="23">
        <f>SUM(H33+H35+H34)*0.0348</f>
        <v>0</v>
      </c>
    </row>
    <row r="37" spans="1:8" ht="14.25">
      <c r="A37" s="62" t="s">
        <v>117</v>
      </c>
      <c r="B37" s="67" t="s">
        <v>3</v>
      </c>
      <c r="C37" s="64"/>
      <c r="D37" s="65"/>
      <c r="E37" s="65"/>
      <c r="F37" s="65"/>
      <c r="G37" s="66"/>
      <c r="H37" s="68">
        <f>SUM(H33:H36)</f>
        <v>0</v>
      </c>
    </row>
  </sheetData>
  <sheetProtection/>
  <mergeCells count="19">
    <mergeCell ref="A1:H1"/>
    <mergeCell ref="A2:H2"/>
    <mergeCell ref="A3:H3"/>
    <mergeCell ref="A12:C12"/>
    <mergeCell ref="D12:H12"/>
    <mergeCell ref="A13:H13"/>
    <mergeCell ref="A21:C21"/>
    <mergeCell ref="D21:H21"/>
    <mergeCell ref="A22:H22"/>
    <mergeCell ref="A28:C28"/>
    <mergeCell ref="D28:H28"/>
    <mergeCell ref="A29:H29"/>
    <mergeCell ref="A32:C32"/>
    <mergeCell ref="D32:H32"/>
    <mergeCell ref="C33:G33"/>
    <mergeCell ref="C34:G34"/>
    <mergeCell ref="C35:G35"/>
    <mergeCell ref="C36:G36"/>
    <mergeCell ref="C37:G37"/>
  </mergeCells>
  <printOptions horizontalCentered="1"/>
  <pageMargins left="0.55" right="0.5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I17"/>
  <sheetViews>
    <sheetView workbookViewId="0" topLeftCell="A1">
      <selection activeCell="F18" sqref="F18"/>
    </sheetView>
  </sheetViews>
  <sheetFormatPr defaultColWidth="9.00390625" defaultRowHeight="14.25"/>
  <cols>
    <col min="1" max="1" width="5.75390625" style="0" customWidth="1"/>
    <col min="2" max="2" width="18.125" style="0" customWidth="1"/>
    <col min="3" max="3" width="25.375" style="0" customWidth="1"/>
    <col min="4" max="4" width="9.00390625" style="0" customWidth="1"/>
    <col min="5" max="5" width="6.75390625" style="0" customWidth="1"/>
    <col min="6" max="6" width="7.375" style="0" customWidth="1"/>
    <col min="7" max="7" width="8.875" style="0" customWidth="1"/>
    <col min="8" max="8" width="10.00390625" style="0" customWidth="1"/>
    <col min="9" max="9" width="13.50390625" style="0" customWidth="1"/>
  </cols>
  <sheetData>
    <row r="1" spans="1:9" ht="22.5" customHeight="1">
      <c r="A1" s="24" t="s">
        <v>177</v>
      </c>
      <c r="B1" s="24"/>
      <c r="C1" s="24"/>
      <c r="D1" s="24"/>
      <c r="E1" s="24"/>
      <c r="F1" s="24"/>
      <c r="G1" s="24"/>
      <c r="H1" s="24"/>
      <c r="I1" s="24"/>
    </row>
    <row r="2" spans="1:9" ht="14.25">
      <c r="A2" s="25" t="s">
        <v>14</v>
      </c>
      <c r="B2" s="25"/>
      <c r="C2" s="25"/>
      <c r="D2" s="25"/>
      <c r="E2" s="25"/>
      <c r="F2" s="25"/>
      <c r="G2" s="25"/>
      <c r="H2" s="25"/>
      <c r="I2" s="25"/>
    </row>
    <row r="3" spans="1:9" ht="14.25">
      <c r="A3" s="26" t="s">
        <v>1</v>
      </c>
      <c r="B3" s="27" t="s">
        <v>178</v>
      </c>
      <c r="C3" s="26" t="s">
        <v>16</v>
      </c>
      <c r="D3" s="26" t="s">
        <v>17</v>
      </c>
      <c r="E3" s="26" t="s">
        <v>19</v>
      </c>
      <c r="F3" s="26" t="s">
        <v>18</v>
      </c>
      <c r="G3" s="26" t="s">
        <v>20</v>
      </c>
      <c r="H3" s="26" t="s">
        <v>179</v>
      </c>
      <c r="I3" s="26" t="s">
        <v>4</v>
      </c>
    </row>
    <row r="4" spans="1:9" ht="24">
      <c r="A4" s="28">
        <v>1</v>
      </c>
      <c r="B4" s="29" t="s">
        <v>180</v>
      </c>
      <c r="C4" s="28" t="s">
        <v>181</v>
      </c>
      <c r="D4" s="29" t="s">
        <v>182</v>
      </c>
      <c r="E4" s="28" t="s">
        <v>25</v>
      </c>
      <c r="F4" s="28">
        <v>5</v>
      </c>
      <c r="G4" s="30"/>
      <c r="H4" s="30"/>
      <c r="I4" s="42"/>
    </row>
    <row r="5" spans="1:9" ht="14.25">
      <c r="A5" s="28">
        <v>2</v>
      </c>
      <c r="B5" s="31" t="s">
        <v>121</v>
      </c>
      <c r="C5" s="31" t="s">
        <v>183</v>
      </c>
      <c r="D5" s="31" t="s">
        <v>62</v>
      </c>
      <c r="E5" s="31" t="s">
        <v>77</v>
      </c>
      <c r="F5" s="31">
        <v>120</v>
      </c>
      <c r="G5" s="30"/>
      <c r="H5" s="30"/>
      <c r="I5" s="43" t="s">
        <v>83</v>
      </c>
    </row>
    <row r="6" spans="1:9" ht="14.25">
      <c r="A6" s="28">
        <v>3</v>
      </c>
      <c r="B6" s="31" t="s">
        <v>121</v>
      </c>
      <c r="C6" s="31" t="s">
        <v>184</v>
      </c>
      <c r="D6" s="31" t="s">
        <v>62</v>
      </c>
      <c r="E6" s="31" t="s">
        <v>77</v>
      </c>
      <c r="F6" s="32">
        <v>100</v>
      </c>
      <c r="G6" s="30"/>
      <c r="H6" s="30"/>
      <c r="I6" s="38"/>
    </row>
    <row r="7" spans="1:9" ht="14.25">
      <c r="A7" s="28">
        <v>4</v>
      </c>
      <c r="B7" s="33" t="s">
        <v>121</v>
      </c>
      <c r="C7" s="33" t="s">
        <v>185</v>
      </c>
      <c r="D7" s="31" t="s">
        <v>62</v>
      </c>
      <c r="E7" s="33" t="s">
        <v>77</v>
      </c>
      <c r="F7" s="34">
        <v>100</v>
      </c>
      <c r="G7" s="35"/>
      <c r="H7" s="30"/>
      <c r="I7" s="44"/>
    </row>
    <row r="8" spans="1:9" ht="14.25">
      <c r="A8" s="28">
        <v>5</v>
      </c>
      <c r="B8" s="36" t="s">
        <v>186</v>
      </c>
      <c r="C8" s="31" t="s">
        <v>187</v>
      </c>
      <c r="D8" s="37" t="s">
        <v>188</v>
      </c>
      <c r="E8" s="33" t="s">
        <v>25</v>
      </c>
      <c r="F8" s="34">
        <v>1</v>
      </c>
      <c r="G8" s="35"/>
      <c r="H8" s="30"/>
      <c r="I8" s="44"/>
    </row>
    <row r="9" spans="1:9" ht="22.5" customHeight="1">
      <c r="A9" s="28">
        <v>6</v>
      </c>
      <c r="B9" s="36" t="s">
        <v>189</v>
      </c>
      <c r="C9" s="31" t="s">
        <v>190</v>
      </c>
      <c r="D9" s="37" t="s">
        <v>191</v>
      </c>
      <c r="E9" s="33" t="s">
        <v>192</v>
      </c>
      <c r="F9" s="34">
        <v>32</v>
      </c>
      <c r="G9" s="35"/>
      <c r="H9" s="30"/>
      <c r="I9" s="44"/>
    </row>
    <row r="10" spans="1:9" ht="14.25">
      <c r="A10" s="28">
        <v>7</v>
      </c>
      <c r="B10" s="36" t="s">
        <v>193</v>
      </c>
      <c r="C10" s="38" t="s">
        <v>194</v>
      </c>
      <c r="D10" s="37" t="s">
        <v>191</v>
      </c>
      <c r="E10" s="33" t="s">
        <v>25</v>
      </c>
      <c r="F10" s="34">
        <v>2</v>
      </c>
      <c r="G10" s="35"/>
      <c r="H10" s="30"/>
      <c r="I10" s="44"/>
    </row>
    <row r="11" spans="1:9" ht="14.25">
      <c r="A11" s="28">
        <v>8</v>
      </c>
      <c r="B11" s="36" t="s">
        <v>195</v>
      </c>
      <c r="C11" s="39">
        <v>3.5</v>
      </c>
      <c r="D11" s="39">
        <v>3.5</v>
      </c>
      <c r="E11" s="40" t="s">
        <v>196</v>
      </c>
      <c r="F11" s="34">
        <v>40</v>
      </c>
      <c r="G11" s="35"/>
      <c r="H11" s="30"/>
      <c r="I11" s="45" t="s">
        <v>197</v>
      </c>
    </row>
    <row r="12" spans="1:9" ht="14.25">
      <c r="A12" s="12" t="s">
        <v>109</v>
      </c>
      <c r="B12" s="13" t="s">
        <v>110</v>
      </c>
      <c r="C12" s="14"/>
      <c r="D12" s="14"/>
      <c r="E12" s="14"/>
      <c r="F12" s="14"/>
      <c r="G12" s="14"/>
      <c r="H12" s="14"/>
      <c r="I12" s="23">
        <f>SUM(H4:H11)</f>
        <v>0</v>
      </c>
    </row>
    <row r="13" spans="1:9" ht="14.25">
      <c r="A13" s="12" t="s">
        <v>111</v>
      </c>
      <c r="B13" s="13" t="s">
        <v>112</v>
      </c>
      <c r="C13" s="15"/>
      <c r="D13" s="16"/>
      <c r="E13" s="16"/>
      <c r="F13" s="16"/>
      <c r="G13" s="16"/>
      <c r="H13" s="17"/>
      <c r="I13" s="23">
        <f>SUM(I12*0.02)</f>
        <v>0</v>
      </c>
    </row>
    <row r="14" spans="1:9" ht="14.25">
      <c r="A14" s="12" t="s">
        <v>113</v>
      </c>
      <c r="B14" s="13" t="s">
        <v>114</v>
      </c>
      <c r="C14" s="15"/>
      <c r="D14" s="16"/>
      <c r="E14" s="16"/>
      <c r="F14" s="16"/>
      <c r="G14" s="16"/>
      <c r="H14" s="17"/>
      <c r="I14" s="23">
        <f>SUM((I12+I13)*0.16)</f>
        <v>0</v>
      </c>
    </row>
    <row r="15" spans="1:9" ht="14.25">
      <c r="A15" s="12" t="s">
        <v>115</v>
      </c>
      <c r="B15" s="13" t="s">
        <v>116</v>
      </c>
      <c r="C15" s="15"/>
      <c r="D15" s="16"/>
      <c r="E15" s="16"/>
      <c r="F15" s="16"/>
      <c r="G15" s="16"/>
      <c r="H15" s="17"/>
      <c r="I15" s="23">
        <f>SUM(I12:I14)*0.0348</f>
        <v>0</v>
      </c>
    </row>
    <row r="16" spans="1:9" ht="14.25" customHeight="1">
      <c r="A16" s="12" t="s">
        <v>117</v>
      </c>
      <c r="B16" s="18" t="s">
        <v>3</v>
      </c>
      <c r="C16" s="15"/>
      <c r="D16" s="16"/>
      <c r="E16" s="16"/>
      <c r="F16" s="16"/>
      <c r="G16" s="16"/>
      <c r="H16" s="17"/>
      <c r="I16" s="23">
        <f>SUM(I12:I15)</f>
        <v>0</v>
      </c>
    </row>
    <row r="17" spans="6:9" ht="14.25" customHeight="1">
      <c r="F17" s="41"/>
      <c r="G17" s="41"/>
      <c r="H17" s="41"/>
      <c r="I17" s="41"/>
    </row>
  </sheetData>
  <sheetProtection/>
  <mergeCells count="6">
    <mergeCell ref="A1:I1"/>
    <mergeCell ref="A2:I2"/>
    <mergeCell ref="C13:H13"/>
    <mergeCell ref="C14:H14"/>
    <mergeCell ref="C15:H15"/>
    <mergeCell ref="C16:H16"/>
  </mergeCells>
  <printOptions horizontalCentered="1"/>
  <pageMargins left="0.75" right="0.75" top="0.67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I17"/>
  <sheetViews>
    <sheetView workbookViewId="0" topLeftCell="A1">
      <selection activeCell="L13" sqref="L13"/>
    </sheetView>
  </sheetViews>
  <sheetFormatPr defaultColWidth="9.00390625" defaultRowHeight="14.25"/>
  <cols>
    <col min="1" max="1" width="5.75390625" style="0" customWidth="1"/>
    <col min="2" max="2" width="18.00390625" style="0" customWidth="1"/>
    <col min="3" max="3" width="16.25390625" style="0" customWidth="1"/>
    <col min="5" max="5" width="8.125" style="0" customWidth="1"/>
    <col min="7" max="7" width="8.25390625" style="0" customWidth="1"/>
    <col min="8" max="8" width="10.25390625" style="0" bestFit="1" customWidth="1"/>
    <col min="9" max="9" width="13.00390625" style="0" customWidth="1"/>
  </cols>
  <sheetData>
    <row r="1" spans="1:9" ht="18.75">
      <c r="A1" s="1" t="s">
        <v>198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14</v>
      </c>
      <c r="B2" s="3"/>
      <c r="C2" s="3"/>
      <c r="D2" s="3"/>
      <c r="E2" s="3"/>
      <c r="F2" s="3"/>
      <c r="G2" s="3"/>
      <c r="H2" s="3"/>
      <c r="I2" s="3"/>
    </row>
    <row r="3" spans="1:9" ht="14.25">
      <c r="A3" s="4" t="s">
        <v>1</v>
      </c>
      <c r="B3" s="4" t="s">
        <v>119</v>
      </c>
      <c r="C3" s="4" t="s">
        <v>16</v>
      </c>
      <c r="D3" s="4" t="s">
        <v>199</v>
      </c>
      <c r="E3" s="4" t="s">
        <v>18</v>
      </c>
      <c r="F3" s="4" t="s">
        <v>19</v>
      </c>
      <c r="G3" s="5" t="s">
        <v>20</v>
      </c>
      <c r="H3" s="5" t="s">
        <v>200</v>
      </c>
      <c r="I3" s="5" t="s">
        <v>4</v>
      </c>
    </row>
    <row r="4" spans="1:9" ht="14.25">
      <c r="A4" s="6">
        <v>1</v>
      </c>
      <c r="B4" s="7" t="s">
        <v>201</v>
      </c>
      <c r="C4" s="7" t="s">
        <v>202</v>
      </c>
      <c r="D4" s="7" t="s">
        <v>62</v>
      </c>
      <c r="E4" s="8">
        <v>420</v>
      </c>
      <c r="F4" s="6" t="s">
        <v>77</v>
      </c>
      <c r="G4" s="9"/>
      <c r="H4" s="9"/>
      <c r="I4" s="22"/>
    </row>
    <row r="5" spans="1:9" ht="14.25">
      <c r="A5" s="6">
        <v>2</v>
      </c>
      <c r="B5" s="7" t="s">
        <v>203</v>
      </c>
      <c r="C5" s="7" t="s">
        <v>204</v>
      </c>
      <c r="D5" s="7" t="s">
        <v>62</v>
      </c>
      <c r="E5" s="8">
        <v>20</v>
      </c>
      <c r="F5" s="6" t="s">
        <v>77</v>
      </c>
      <c r="G5" s="9"/>
      <c r="H5" s="9"/>
      <c r="I5" s="22"/>
    </row>
    <row r="6" spans="1:9" ht="14.25">
      <c r="A6" s="6">
        <v>3</v>
      </c>
      <c r="B6" s="10" t="s">
        <v>205</v>
      </c>
      <c r="C6" s="11" t="s">
        <v>206</v>
      </c>
      <c r="D6" s="7" t="s">
        <v>65</v>
      </c>
      <c r="E6" s="8">
        <v>9</v>
      </c>
      <c r="F6" s="6" t="s">
        <v>66</v>
      </c>
      <c r="G6" s="9"/>
      <c r="H6" s="9"/>
      <c r="I6" s="22"/>
    </row>
    <row r="7" spans="1:9" ht="14.25">
      <c r="A7" s="6">
        <v>4</v>
      </c>
      <c r="B7" s="7" t="s">
        <v>207</v>
      </c>
      <c r="C7" s="7" t="s">
        <v>208</v>
      </c>
      <c r="D7" s="7" t="s">
        <v>62</v>
      </c>
      <c r="E7" s="8">
        <v>2440</v>
      </c>
      <c r="F7" s="6" t="s">
        <v>77</v>
      </c>
      <c r="G7" s="9"/>
      <c r="H7" s="9"/>
      <c r="I7" s="22"/>
    </row>
    <row r="8" spans="1:9" ht="14.25">
      <c r="A8" s="6">
        <v>5</v>
      </c>
      <c r="B8" s="10" t="s">
        <v>209</v>
      </c>
      <c r="C8" s="11" t="s">
        <v>210</v>
      </c>
      <c r="D8" s="7" t="s">
        <v>62</v>
      </c>
      <c r="E8" s="8">
        <v>840</v>
      </c>
      <c r="F8" s="6" t="s">
        <v>77</v>
      </c>
      <c r="G8" s="9"/>
      <c r="H8" s="9"/>
      <c r="I8" s="22" t="s">
        <v>211</v>
      </c>
    </row>
    <row r="9" spans="1:9" ht="14.25">
      <c r="A9" s="6">
        <v>6</v>
      </c>
      <c r="B9" s="10" t="s">
        <v>209</v>
      </c>
      <c r="C9" s="11" t="s">
        <v>212</v>
      </c>
      <c r="D9" s="7" t="s">
        <v>62</v>
      </c>
      <c r="E9" s="8">
        <v>90</v>
      </c>
      <c r="F9" s="6" t="s">
        <v>77</v>
      </c>
      <c r="G9" s="9"/>
      <c r="H9" s="9"/>
      <c r="I9" s="22" t="s">
        <v>213</v>
      </c>
    </row>
    <row r="10" spans="1:9" ht="14.25">
      <c r="A10" s="6">
        <v>7</v>
      </c>
      <c r="B10" s="10" t="s">
        <v>209</v>
      </c>
      <c r="C10" s="11" t="s">
        <v>214</v>
      </c>
      <c r="D10" s="7" t="s">
        <v>62</v>
      </c>
      <c r="E10" s="8">
        <v>3240</v>
      </c>
      <c r="F10" s="6" t="s">
        <v>77</v>
      </c>
      <c r="G10" s="9"/>
      <c r="H10" s="9"/>
      <c r="I10" s="22" t="s">
        <v>215</v>
      </c>
    </row>
    <row r="11" spans="1:9" ht="14.25">
      <c r="A11" s="12" t="s">
        <v>109</v>
      </c>
      <c r="B11" s="13" t="s">
        <v>110</v>
      </c>
      <c r="C11" s="14"/>
      <c r="D11" s="14"/>
      <c r="E11" s="14"/>
      <c r="F11" s="14"/>
      <c r="G11" s="14"/>
      <c r="H11" s="14"/>
      <c r="I11" s="23">
        <f>SUM(H4:H10)</f>
        <v>0</v>
      </c>
    </row>
    <row r="12" spans="1:9" ht="14.25">
      <c r="A12" s="12" t="s">
        <v>111</v>
      </c>
      <c r="B12" s="13" t="s">
        <v>112</v>
      </c>
      <c r="C12" s="15"/>
      <c r="D12" s="16"/>
      <c r="E12" s="16"/>
      <c r="F12" s="16"/>
      <c r="G12" s="16"/>
      <c r="H12" s="17"/>
      <c r="I12" s="23">
        <f>SUM(I11*0.02)</f>
        <v>0</v>
      </c>
    </row>
    <row r="13" spans="1:9" ht="14.25">
      <c r="A13" s="12" t="s">
        <v>113</v>
      </c>
      <c r="B13" s="13" t="s">
        <v>114</v>
      </c>
      <c r="C13" s="15"/>
      <c r="D13" s="16"/>
      <c r="E13" s="16"/>
      <c r="F13" s="16"/>
      <c r="G13" s="16"/>
      <c r="H13" s="17"/>
      <c r="I13" s="23">
        <f>SUM((I11+I12)*0.16)</f>
        <v>0</v>
      </c>
    </row>
    <row r="14" spans="1:9" ht="14.25" customHeight="1">
      <c r="A14" s="12" t="s">
        <v>115</v>
      </c>
      <c r="B14" s="13" t="s">
        <v>116</v>
      </c>
      <c r="C14" s="15"/>
      <c r="D14" s="16"/>
      <c r="E14" s="16"/>
      <c r="F14" s="16"/>
      <c r="G14" s="16"/>
      <c r="H14" s="17"/>
      <c r="I14" s="23">
        <f>SUM(I11:I13)*0.0348</f>
        <v>0</v>
      </c>
    </row>
    <row r="15" spans="1:9" ht="14.25" customHeight="1">
      <c r="A15" s="12" t="s">
        <v>117</v>
      </c>
      <c r="B15" s="18" t="s">
        <v>3</v>
      </c>
      <c r="C15" s="15"/>
      <c r="D15" s="16"/>
      <c r="E15" s="16"/>
      <c r="F15" s="16"/>
      <c r="G15" s="16"/>
      <c r="H15" s="17"/>
      <c r="I15" s="23">
        <f>SUM(I11:I14)</f>
        <v>0</v>
      </c>
    </row>
    <row r="16" spans="1:7" ht="14.25">
      <c r="A16" s="19"/>
      <c r="C16" s="20"/>
      <c r="D16" s="20"/>
      <c r="E16" s="20"/>
      <c r="G16" s="21"/>
    </row>
    <row r="17" spans="1:7" ht="14.25">
      <c r="A17" s="19"/>
      <c r="C17" s="20"/>
      <c r="D17" s="20"/>
      <c r="E17" s="20"/>
      <c r="G17" s="21"/>
    </row>
  </sheetData>
  <sheetProtection/>
  <mergeCells count="6">
    <mergeCell ref="A1:I1"/>
    <mergeCell ref="A2:I2"/>
    <mergeCell ref="C12:H12"/>
    <mergeCell ref="C13:H13"/>
    <mergeCell ref="C14:H14"/>
    <mergeCell ref="C15:H1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dreamsummit</cp:lastModifiedBy>
  <cp:lastPrinted>2016-01-07T06:33:31Z</cp:lastPrinted>
  <dcterms:created xsi:type="dcterms:W3CDTF">2007-04-05T02:09:40Z</dcterms:created>
  <dcterms:modified xsi:type="dcterms:W3CDTF">2016-02-23T21:53:04Z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